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dacd3cd824e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9c1d4b36025f47ff"/>
    <x:sheet xmlns:r="http://schemas.openxmlformats.org/officeDocument/2006/relationships" name="DATA" sheetId="2" r:id="Rb25220c1706e4a0c"/>
    <x:sheet xmlns:r="http://schemas.openxmlformats.org/officeDocument/2006/relationships" name="SETTINGS" sheetId="3" r:id="R7aa1d549993248d0"/>
    <x:sheet xmlns:r="http://schemas.openxmlformats.org/officeDocument/2006/relationships" name="SUMMARY" sheetId="4" r:id="R0d3cad921e254d9e"/>
    <x:sheet xmlns:r="http://schemas.openxmlformats.org/officeDocument/2006/relationships" name="SUPPORTING NOTES" sheetId="5" r:id="R616c683764464e39"/>
    <x:sheet xmlns:r="http://schemas.openxmlformats.org/officeDocument/2006/relationships" name="QUALITY CHECKS" sheetId="6" r:id="R4ec5c0bd1bb94c1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;[Red](#,##0);–"/>
    <x:numFmt numFmtId="201" formatCode="0.0%;[Red](0.0%);–"/>
  </x:numFmts>
  <x:fonts count="8">
    <x:font>
      <x:sz val="11"/>
      <x:name val="Carlito"/>
    </x:font>
    <x:font>
      <x:b/>
      <x:sz val="17"/>
      <x:color rgb="FFFFFFFF"/>
      <x:name val="Carlito"/>
    </x:font>
    <x:font>
      <x:sz val="10"/>
      <x:color rgb="FF233647"/>
      <x:name val="Carlito"/>
    </x:font>
    <x:font>
      <x:b/>
      <x:sz val="10"/>
      <x:color rgb="FFFFFFFF"/>
      <x:name val="Carlito"/>
    </x:font>
    <x:font>
      <x:b/>
      <x:sz val="11"/>
      <x:color rgb="FFFFFFFF"/>
      <x:name val="Carlito"/>
    </x:font>
    <x:font>
      <x:sz val="11"/>
      <x:color rgb="FF233647"/>
      <x:name val="Carlito"/>
    </x:font>
    <x:font>
      <x:b/>
      <x:sz val="11"/>
      <x:color rgb="FF233647"/>
      <x:name val="Carlito"/>
    </x:font>
    <x:font>
      <x:b/>
      <x:sz val="13"/>
      <x:color rgb="FF0E7455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83348"/>
      </x:patternFill>
    </x:fill>
    <x:fill>
      <x:patternFill patternType="solid">
        <x:fgColor rgb="FFEAF4F5"/>
      </x:patternFill>
    </x:fill>
    <x:fill>
      <x:patternFill patternType="solid">
        <x:fgColor rgb="FF087E83"/>
      </x:patternFill>
    </x:fill>
    <x:fill>
      <x:patternFill patternType="solid">
        <x:fgColor rgb="FFFFF8E9"/>
      </x:patternFill>
    </x:fill>
    <x:fill>
      <x:patternFill patternType="solid">
        <x:fgColor rgb="FFF2F6FA"/>
      </x:patternFill>
    </x:fill>
    <x:fill>
      <x:patternFill patternType="solid">
        <x:fgColor rgb="FFE1F4EC"/>
      </x:patternFill>
    </x:fill>
  </x:fills>
  <x:borders count="2">
    <x:border/>
    <x:border/>
  </x:borders>
  <x:cellStyleXfs count="1">
    <x:xf numFmtId="0" fontId="0" fillId="0" borderId="0"/>
  </x:cellStyleXfs>
  <x:cellXfs count="6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3" fillId="4" borderId="0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/>
    <x:xf numFmtId="200" fontId="3" fillId="4" borderId="1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0" fontId="0" fillId="5" borderId="0" xfId="0" applyNumberFormat="1" applyFont="1" applyFill="1" applyBorder="1"/>
    <x:xf numFmtId="201" fontId="0" fillId="5" borderId="0" xfId="0" applyNumberFormat="1" applyFont="1" applyFill="1" applyBorder="1"/>
    <x:xf numFmtId="0" fontId="0" fillId="5" borderId="0" xfId="0" applyNumberFormat="1" applyFont="1" applyFill="1" applyBorder="1"/>
    <x:xf numFmtId="200" fontId="0" fillId="5" borderId="1" xfId="0" applyNumberFormat="1" applyFont="1" applyFill="1" applyBorder="1"/>
    <x:xf numFmtId="201" fontId="0" fillId="5" borderId="1" xfId="0" applyNumberFormat="1" applyFont="1" applyFill="1" applyBorder="1"/>
    <x:xf numFmtId="0" fontId="0" fillId="5" borderId="1" xfId="0" applyNumberFormat="1" applyFont="1" applyFill="1" applyBorder="1"/>
    <x:xf numFmtId="0" fontId="0" fillId="6" borderId="0" xfId="0" applyNumberFormat="1" applyFont="1" applyFill="1" applyBorder="1"/>
    <x:xf numFmtId="200" fontId="0" fillId="6" borderId="0" xfId="0" applyNumberFormat="1" applyFont="1" applyFill="1" applyBorder="1"/>
    <x:xf numFmtId="0" fontId="0" fillId="6" borderId="1" xfId="0" applyNumberFormat="1" applyFont="1" applyFill="1" applyBorder="1"/>
    <x:xf numFmtId="200" fontId="0" fillId="6" borderId="1" xfId="0" applyNumberFormat="1" applyFont="1" applyFill="1" applyBorder="1"/>
    <x:xf numFmtId="200" fontId="0" fillId="2" borderId="0" xfId="0" applyNumberFormat="1" applyFont="1" applyFill="1" applyBorder="1"/>
    <x:xf numFmtId="201" fontId="0" fillId="2" borderId="0" xfId="0" applyNumberFormat="1" applyFont="1" applyFill="1" applyBorder="1"/>
    <x:xf numFmtId="0" fontId="4" fillId="2" borderId="0" xfId="0" applyNumberFormat="1" applyFont="1" applyFill="1" applyBorder="1"/>
    <x:xf numFmtId="200" fontId="4" fillId="2" borderId="0" xfId="0" applyNumberFormat="1" applyFont="1" applyFill="1" applyBorder="1"/>
    <x:xf numFmtId="201" fontId="4" fillId="2" borderId="0" xfId="0" applyNumberFormat="1" applyFont="1" applyFill="1" applyBorder="1"/>
    <x:xf numFmtId="200" fontId="0" fillId="2" borderId="1" xfId="0" applyNumberFormat="1" applyFont="1" applyFill="1" applyBorder="1"/>
    <x:xf numFmtId="201" fontId="0" fillId="2" borderId="1" xfId="0" applyNumberFormat="1" applyFont="1" applyFill="1" applyBorder="1"/>
    <x:xf numFmtId="0" fontId="4" fillId="2" borderId="1" xfId="0" applyNumberFormat="1" applyFont="1" applyFill="1" applyBorder="1"/>
    <x:xf numFmtId="200" fontId="4" fillId="2" borderId="1" xfId="0" applyNumberFormat="1" applyFont="1" applyFill="1" applyBorder="1"/>
    <x:xf numFmtId="201" fontId="4" fillId="2" borderId="1" xfId="0" applyNumberFormat="1" applyFont="1" applyFill="1" applyBorder="1"/>
    <x:xf numFmtId="0" fontId="5" fillId="3" borderId="0" xfId="0" applyNumberFormat="1" applyFont="1" applyFill="1" applyBorder="1"/>
    <x:xf numFmtId="0" fontId="5" fillId="3" borderId="1" xfId="0" applyNumberFormat="1" applyFont="1" applyFill="1" applyBorder="1"/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3" borderId="1" xfId="0" applyNumberFormat="1" applyFont="1" applyFill="1" applyBorder="1"/>
    <x:xf numFmtId="0" fontId="6" fillId="3" borderId="1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0" fillId="7" borderId="1" xfId="0" applyNumberFormat="1" applyFont="1" applyFill="1" applyBorder="1"/>
    <x:xf numFmtId="0" fontId="7" fillId="7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22724a127f4ca2" /><Relationship Type="http://schemas.openxmlformats.org/officeDocument/2006/relationships/theme" Target="/xl/theme/theme1.xml" Id="R637e6413b6b84a44" /><Relationship Type="http://schemas.openxmlformats.org/officeDocument/2006/relationships/sharedStrings" Target="/xl/sharedStrings.xml" Id="R84c7408ba5164dc2" /><Relationship Type="http://schemas.openxmlformats.org/officeDocument/2006/relationships/worksheet" Target="/xl/worksheets/sheet1.xml" Id="R9c1d4b36025f47ff" /><Relationship Type="http://schemas.openxmlformats.org/officeDocument/2006/relationships/worksheet" Target="/xl/worksheets/sheet2.xml" Id="Rb25220c1706e4a0c" /><Relationship Type="http://schemas.openxmlformats.org/officeDocument/2006/relationships/worksheet" Target="/xl/worksheets/sheet3.xml" Id="R7aa1d549993248d0" /><Relationship Type="http://schemas.openxmlformats.org/officeDocument/2006/relationships/worksheet" Target="/xl/worksheets/sheet4.xml" Id="R0d3cad921e254d9e" /><Relationship Type="http://schemas.openxmlformats.org/officeDocument/2006/relationships/worksheet" Target="/xl/worksheets/sheet5.xml" Id="R616c683764464e39" /><Relationship Type="http://schemas.openxmlformats.org/officeDocument/2006/relationships/worksheet" Target="/xl/worksheets/sheet6.xml" Id="R4ec5c0bd1bb94c1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</x:cols>
  <x:sheetData>
    <x:row r="1" ht="21" customHeight="1">
      <x:c r="A1" s="4" t="str">
        <x:v>MODULE 05  |  BUDGET VS. ACTUAL ANALYSIS  |  STARTER</x:v>
      </x:c>
      <x:c r="B1" s="4"/>
      <x:c r="C1" s="4"/>
      <x:c r="D1" s="4"/>
      <x:c r="E1" s="4"/>
      <x:c r="F1" s="4"/>
      <x:c r="G1" s="4"/>
      <x:c r="H1" s="4"/>
    </x:row>
    <x:row r="2" ht="21" customHeight="1">
      <x:c r="A2" s="4"/>
      <x:c r="B2" s="4"/>
      <x:c r="C2" s="4"/>
      <x:c r="D2" s="4"/>
      <x:c r="E2" s="4"/>
      <x:c r="F2" s="4"/>
      <x:c r="G2" s="4"/>
      <x:c r="H2" s="4"/>
    </x:row>
    <x:row r="3" ht="21" customHeight="1">
      <x:c r="A3" s="9" t="str">
        <x:v>September 2026   •   Northstar Supplies Ltd.   •   Synthetic training case</x:v>
      </x:c>
      <x:c r="B3" s="9"/>
      <x:c r="C3" s="9"/>
      <x:c r="D3" s="9"/>
      <x:c r="E3" s="9"/>
      <x:c r="F3" s="9"/>
      <x:c r="G3" s="9"/>
      <x:c r="H3" s="9"/>
    </x:row>
    <x:row r="4" ht="21" customHeight="1"/>
    <x:row r="5" ht="31" customHeight="1">
      <x:c r="A5" s="15" t="str">
        <x:v>YOUR BRIEF</x:v>
      </x:c>
      <x:c r="B5" s="15"/>
      <x:c r="C5" s="15"/>
      <x:c r="D5" s="15"/>
      <x:c r="E5" s="15"/>
      <x:c r="F5" s="15"/>
      <x:c r="G5" s="15"/>
      <x:c r="H5" s="15"/>
    </x:row>
    <x:row r="6" ht="21" customHeight="1"/>
    <x:row r="7" ht="33" customHeight="1">
      <x:c r="A7" s="21" t="str">
        <x:v>You are a junior financial analyst. The finance manager needs a September budget-versus-actual review for three divisions.</x:v>
      </x:c>
      <x:c r="B7" s="21"/>
      <x:c r="C7" s="21"/>
      <x:c r="D7" s="21"/>
      <x:c r="E7" s="21"/>
      <x:c r="F7" s="21"/>
      <x:c r="G7" s="21"/>
      <x:c r="H7" s="21"/>
    </x:row>
    <x:row r="8" ht="27" customHeight="1">
      <x:c r="A8" s="21" t="str">
        <x:v>1  Preserve the raw amounts in DATA. Revenue and expenses are entered as positive amounts.</x:v>
      </x:c>
      <x:c r="B8" s="21"/>
      <x:c r="C8" s="21"/>
      <x:c r="D8" s="21"/>
      <x:c r="E8" s="21"/>
      <x:c r="F8" s="21"/>
      <x:c r="G8" s="21"/>
      <x:c r="H8" s="21"/>
    </x:row>
    <x:row r="9" ht="27" customHeight="1">
      <x:c r="A9" s="21" t="str">
        <x:v>2  In DATA, calculate actual minus budget (G), impact on operating contribution (H), and percent variance (I).</x:v>
      </x:c>
      <x:c r="B9" s="21"/>
      <x:c r="C9" s="21"/>
      <x:c r="D9" s="21"/>
      <x:c r="E9" s="21"/>
      <x:c r="F9" s="21"/>
      <x:c r="G9" s="21"/>
      <x:c r="H9" s="21"/>
    </x:row>
    <x:row r="10" ht="27" customHeight="1">
      <x:c r="A10" s="21" t="str">
        <x:v>3  Classify material lines using thresholds on SETTINGS. Positive impact is favourable; negative is adverse.</x:v>
      </x:c>
      <x:c r="B10" s="21"/>
      <x:c r="C10" s="21"/>
      <x:c r="D10" s="21"/>
      <x:c r="E10" s="21"/>
      <x:c r="F10" s="21"/>
      <x:c r="G10" s="21"/>
      <x:c r="H10" s="21"/>
    </x:row>
    <x:row r="11" ht="33" customHeight="1">
      <x:c r="A11" s="21" t="str">
        <x:v>4  Complete the departmental SUMMARY, including budget and actual operating contribution and actual contribution margin.</x:v>
      </x:c>
      <x:c r="B11" s="21"/>
      <x:c r="C11" s="21"/>
      <x:c r="D11" s="21"/>
      <x:c r="E11" s="21"/>
      <x:c r="F11" s="21"/>
      <x:c r="G11" s="21"/>
      <x:c r="H11" s="21"/>
    </x:row>
    <x:row r="12" ht="33" customHeight="1">
      <x:c r="A12" s="21" t="str">
        <x:v>5  Use SUPPORTING NOTES to write a short management memo: 3 important drivers, what is verified, what needs follow-up.</x:v>
      </x:c>
      <x:c r="B12" s="21"/>
      <x:c r="C12" s="21"/>
      <x:c r="D12" s="21"/>
      <x:c r="E12" s="21"/>
      <x:c r="F12" s="21"/>
      <x:c r="G12" s="21"/>
      <x:c r="H12" s="21"/>
    </x:row>
    <x:row r="13" ht="27" customHeight="1">
      <x:c r="A13" s="21" t="str">
        <x:v>6  Use QUALITY CHECKS. A zero cross-foot is not enough if rows are incomplete or misclassified.</x:v>
      </x:c>
      <x:c r="B13" s="21"/>
      <x:c r="C13" s="21"/>
      <x:c r="D13" s="21"/>
      <x:c r="E13" s="21"/>
      <x:c r="F13" s="21"/>
      <x:c r="G13" s="21"/>
      <x:c r="H13" s="21"/>
    </x:row>
    <x:row r="14" ht="33" customHeight="1">
      <x:c r="A14" s="21" t="str">
        <x:v>Technical environment: Microsoft Excel 365; formulas use English names. Currency: USD. No macros, real clients or licensed source data.</x:v>
      </x:c>
      <x:c r="B14" s="21"/>
      <x:c r="C14" s="21"/>
      <x:c r="D14" s="21"/>
      <x:c r="E14" s="21"/>
      <x:c r="F14" s="21"/>
      <x:c r="G14" s="21"/>
      <x:c r="H14" s="21"/>
    </x:row>
    <x:row r="15" ht="33" customHeight="1">
      <x:c r="A15" s="21" t="str">
        <x:v>Metric: operating contribution = net sales - the listed operating expenses. It is NOT statutory operating profit or EBITDA.</x:v>
      </x:c>
      <x:c r="B15" s="21"/>
      <x:c r="C15" s="21"/>
      <x:c r="D15" s="21"/>
      <x:c r="E15" s="21"/>
      <x:c r="F15" s="21"/>
      <x:c r="G15" s="21"/>
      <x:c r="H15" s="21"/>
    </x:row>
    <x:row r="16" ht="21" customHeight="1"/>
    <x:row r="17" ht="21" customHeight="1"/>
    <x:row r="18" ht="31" customHeight="1">
      <x:c r="A18" s="15" t="str">
        <x:v>SUCCESS CRITERIA</x:v>
      </x:c>
      <x:c r="B18" s="15"/>
      <x:c r="C18" s="15"/>
      <x:c r="D18" s="15"/>
      <x:c r="E18" s="15"/>
      <x:c r="F18" s="15"/>
      <x:c r="G18" s="15"/>
      <x:c r="H18" s="15"/>
    </x:row>
    <x:row r="19" ht="21" customHeight="1"/>
    <x:row r="20" ht="29" customHeight="1">
      <x:c r="A20" s="24" t="str">
        <x:v>All 27 finance rows are classified; no category is omitted.</x:v>
      </x:c>
      <x:c r="B20" s="24"/>
      <x:c r="C20" s="24"/>
      <x:c r="D20" s="24"/>
      <x:c r="E20" s="24"/>
      <x:c r="F20" s="24"/>
      <x:c r="G20" s="24"/>
      <x:c r="H20" s="24"/>
    </x:row>
    <x:row r="21" ht="29" customHeight="1">
      <x:c r="A21" s="24" t="str">
        <x:v>Summary totals agree with the underlying detail and classify cost variances in the correct direction.</x:v>
      </x:c>
      <x:c r="B21" s="24"/>
      <x:c r="C21" s="24"/>
      <x:c r="D21" s="24"/>
      <x:c r="E21" s="24"/>
      <x:c r="F21" s="24"/>
      <x:c r="G21" s="24"/>
      <x:c r="H21" s="24"/>
    </x:row>
    <x:row r="22" ht="29" customHeight="1">
      <x:c r="A22" s="24" t="str">
        <x:v>At least three adverse drivers are prioritized with amounts and a clear evidence/assumption distinction.</x:v>
      </x:c>
      <x:c r="B22" s="24"/>
      <x:c r="C22" s="24"/>
      <x:c r="D22" s="24"/>
      <x:c r="E22" s="24"/>
      <x:c r="F22" s="24"/>
      <x:c r="G22" s="24"/>
      <x:c r="H22" s="24"/>
    </x:row>
    <x:row r="23" ht="29" customHeight="1">
      <x:c r="A23" s="24" t="str">
        <x:v>The final Quality Checks status reads PASS after the exercise is complete.</x:v>
      </x:c>
      <x:c r="B23" s="24"/>
      <x:c r="C23" s="24"/>
      <x:c r="D23" s="24"/>
      <x:c r="E23" s="24"/>
      <x:c r="F23" s="24"/>
      <x:c r="G23" s="24"/>
      <x:c r="H23" s="24"/>
    </x:row>
    <x:row r="24" ht="21" customHeight="1"/>
    <x:row r="25" ht="31" customHeight="1">
      <x:c r="A25" s="15" t="str">
        <x:v>SHEETS INCLUDED</x:v>
      </x:c>
      <x:c r="B25" s="15"/>
      <x:c r="C25" s="15"/>
      <x:c r="D25" s="15"/>
      <x:c r="E25" s="15"/>
      <x:c r="F25" s="15"/>
      <x:c r="G25" s="15"/>
      <x:c r="H25" s="15"/>
    </x:row>
    <x:row r="26" ht="21" customHeight="1"/>
    <x:row r="27" ht="24" customHeight="1">
      <x:c r="A27" t="str">
        <x:v>DATA — monthly budget and actual details; compute variances and flags.</x:v>
      </x:c>
    </x:row>
    <x:row r="28" ht="24" customHeight="1">
      <x:c r="A28" t="str">
        <x:v>SUMMARY — revenue, expenses, contribution and margin by division.</x:v>
      </x:c>
    </x:row>
    <x:row r="29" ht="24" customHeight="1">
      <x:c r="A29" t="str">
        <x:v>SETTINGS — explicit, editable materiality thresholds.</x:v>
      </x:c>
    </x:row>
    <x:row r="30" ht="24" customHeight="1">
      <x:c r="A30" t="str">
        <x:v>SUPPORTING NOTES — selected synthetic source evidence and its limitations.</x:v>
      </x:c>
    </x:row>
    <x:row r="31" ht="24" customHeight="1">
      <x:c r="A31" t="str">
        <x:v>QUALITY CHECKS — completion and cross-foot checks.</x:v>
      </x:c>
    </x:row>
    <x:row r="32" ht="21" customHeight="1"/>
    <x:row r="33" ht="21" customHeight="1"/>
    <x:row r="34" ht="21" customHeight="1"/>
    <x:row r="35" ht="21" customHeight="1"/>
  </x:sheetData>
  <x:mergeCells>
    <x:mergeCell ref="A1:H2"/>
    <x:mergeCell ref="A3:H3"/>
    <x:mergeCell ref="A7:H7"/>
    <x:mergeCell ref="A8:H8"/>
    <x:mergeCell ref="A9:H9"/>
    <x:mergeCell ref="A10:H10"/>
    <x:mergeCell ref="A11:H11"/>
    <x:mergeCell ref="A12:H12"/>
    <x:mergeCell ref="A13:H13"/>
    <x:mergeCell ref="A14:H14"/>
    <x:mergeCell ref="A15:H15"/>
    <x:mergeCell ref="A20:H20"/>
    <x:mergeCell ref="A21:H21"/>
    <x:mergeCell ref="A22:H22"/>
    <x:mergeCell ref="A23:H23"/>
    <x:mergeCell ref="A27:H27"/>
    <x:mergeCell ref="A28:H28"/>
    <x:mergeCell ref="A29:H29"/>
    <x:mergeCell ref="A30:H30"/>
    <x:mergeCell ref="A31:H3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2" hidden="0" customWidth="1"/>
    <x:col min="4" max="4" width="23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4" hidden="0" customWidth="1"/>
    <x:col min="10" max="10" width="25" hidden="0" customWidth="1"/>
    <x:col min="11" max="11" width="32" hidden="0" customWidth="1"/>
  </x:cols>
  <x:sheetData>
    <x:row r="1" ht="21" customHeight="1">
      <x:c r="A1" s="4" t="str">
        <x:v>RAW FINANCIAL DATA + ANALYST WORK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21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</x:row>
    <x:row r="3" ht="21" customHeight="1">
      <x:c r="A3" s="9" t="str">
        <x:v>Sep 2026 • Amounts in USD • Positive revenue and expense amounts; never overwrite columns A–F.</x:v>
      </x:c>
      <x:c r="B3" s="9"/>
      <x:c r="C3" s="9"/>
      <x:c r="D3" s="9"/>
      <x:c r="E3" s="9"/>
      <x:c r="F3" s="9"/>
      <x:c r="G3" s="9"/>
      <x:c r="H3" s="9"/>
      <x:c r="I3" s="9"/>
      <x:c r="J3" s="9"/>
      <x:c r="K3" s="9"/>
    </x:row>
    <x:row r="4" ht="21" customHeight="1"/>
    <x:row r="5" ht="21" customHeight="1"/>
    <x:row r="6" ht="31" customHeight="1">
      <x:c r="A6" s="15" t="str">
        <x:v>Division</x:v>
      </x:c>
      <x:c r="B6" s="15" t="str">
        <x:v>Type</x:v>
      </x:c>
      <x:c r="C6" s="15" t="str">
        <x:v>Account</x:v>
      </x:c>
      <x:c r="D6" s="15" t="str">
        <x:v>Line item</x:v>
      </x:c>
      <x:c r="E6" s="15" t="str">
        <x:v>Budget</x:v>
      </x:c>
      <x:c r="F6" s="15" t="str">
        <x:v>Actual</x:v>
      </x:c>
      <x:c r="G6" s="15" t="str">
        <x:v>Actual - Budget</x:v>
      </x:c>
      <x:c r="H6" s="15" t="str">
        <x:v>Contribution impact</x:v>
      </x:c>
      <x:c r="I6" s="15" t="str">
        <x:v>Variance %</x:v>
      </x:c>
      <x:c r="J6" s="15" t="str">
        <x:v>Materiality</x:v>
      </x:c>
      <x:c r="K6" s="15" t="str">
        <x:v>Evidence / action</x:v>
      </x:c>
    </x:row>
    <x:row r="7" ht="21" customHeight="1">
      <x:c r="A7" s="38" t="str">
        <x:v>Retail</x:v>
      </x:c>
      <x:c r="B7" s="38" t="str">
        <x:v>Revenue</x:v>
      </x:c>
      <x:c r="C7" s="38" t="str">
        <x:v>4000</x:v>
      </x:c>
      <x:c r="D7" s="38" t="str">
        <x:v>Net sales</x:v>
      </x:c>
      <x:c r="E7" s="39" t="n">
        <x:v>250000</x:v>
      </x:c>
      <x:c r="F7" s="39" t="n">
        <x:v>244000</x:v>
      </x:c>
      <x:c r="G7" s="32"/>
      <x:c r="H7" s="32"/>
      <x:c r="I7" s="33"/>
      <x:c r="J7" s="34"/>
      <x:c r="K7" s="34"/>
    </x:row>
    <x:row r="8" ht="21" customHeight="1">
      <x:c r="A8" s="38" t="str">
        <x:v>Retail</x:v>
      </x:c>
      <x:c r="B8" s="38" t="str">
        <x:v>Expense</x:v>
      </x:c>
      <x:c r="C8" s="38" t="str">
        <x:v>5100</x:v>
      </x:c>
      <x:c r="D8" s="38" t="str">
        <x:v>Cost of goods sold</x:v>
      </x:c>
      <x:c r="E8" s="39" t="n">
        <x:v>137500</x:v>
      </x:c>
      <x:c r="F8" s="39" t="n">
        <x:v>137700</x:v>
      </x:c>
      <x:c r="G8" s="32"/>
      <x:c r="H8" s="32"/>
      <x:c r="I8" s="33"/>
      <x:c r="J8" s="34"/>
      <x:c r="K8" s="34"/>
    </x:row>
    <x:row r="9" ht="21" customHeight="1">
      <x:c r="A9" s="38" t="str">
        <x:v>Retail</x:v>
      </x:c>
      <x:c r="B9" s="38" t="str">
        <x:v>Expense</x:v>
      </x:c>
      <x:c r="C9" s="38" t="str">
        <x:v>6100</x:v>
      </x:c>
      <x:c r="D9" s="38" t="str">
        <x:v>Payroll</x:v>
      </x:c>
      <x:c r="E9" s="39" t="n">
        <x:v>42000</x:v>
      </x:c>
      <x:c r="F9" s="39" t="n">
        <x:v>41800</x:v>
      </x:c>
      <x:c r="G9" s="32"/>
      <x:c r="H9" s="32"/>
      <x:c r="I9" s="33"/>
      <x:c r="J9" s="34"/>
      <x:c r="K9" s="34"/>
    </x:row>
    <x:row r="10" ht="21" customHeight="1">
      <x:c r="A10" s="38" t="str">
        <x:v>Retail</x:v>
      </x:c>
      <x:c r="B10" s="38" t="str">
        <x:v>Expense</x:v>
      </x:c>
      <x:c r="C10" s="38" t="str">
        <x:v>6200</x:v>
      </x:c>
      <x:c r="D10" s="38" t="str">
        <x:v>Marketing</x:v>
      </x:c>
      <x:c r="E10" s="39" t="n">
        <x:v>9500</x:v>
      </x:c>
      <x:c r="F10" s="39" t="n">
        <x:v>10000</x:v>
      </x:c>
      <x:c r="G10" s="32"/>
      <x:c r="H10" s="32"/>
      <x:c r="I10" s="33"/>
      <x:c r="J10" s="34"/>
      <x:c r="K10" s="34"/>
    </x:row>
    <x:row r="11" ht="21" customHeight="1">
      <x:c r="A11" s="38" t="str">
        <x:v>Retail</x:v>
      </x:c>
      <x:c r="B11" s="38" t="str">
        <x:v>Expense</x:v>
      </x:c>
      <x:c r="C11" s="38" t="str">
        <x:v>6300</x:v>
      </x:c>
      <x:c r="D11" s="38" t="str">
        <x:v>Logistics</x:v>
      </x:c>
      <x:c r="E11" s="39" t="n">
        <x:v>8500</x:v>
      </x:c>
      <x:c r="F11" s="39" t="n">
        <x:v>11200</x:v>
      </x:c>
      <x:c r="G11" s="32"/>
      <x:c r="H11" s="32"/>
      <x:c r="I11" s="33"/>
      <x:c r="J11" s="34"/>
      <x:c r="K11" s="34"/>
    </x:row>
    <x:row r="12" ht="21" customHeight="1">
      <x:c r="A12" s="38" t="str">
        <x:v>Retail</x:v>
      </x:c>
      <x:c r="B12" s="38" t="str">
        <x:v>Expense</x:v>
      </x:c>
      <x:c r="C12" s="38" t="str">
        <x:v>6400</x:v>
      </x:c>
      <x:c r="D12" s="38" t="str">
        <x:v>Software</x:v>
      </x:c>
      <x:c r="E12" s="39" t="n">
        <x:v>3500</x:v>
      </x:c>
      <x:c r="F12" s="39" t="n">
        <x:v>3450</x:v>
      </x:c>
      <x:c r="G12" s="32"/>
      <x:c r="H12" s="32"/>
      <x:c r="I12" s="33"/>
      <x:c r="J12" s="34"/>
      <x:c r="K12" s="34"/>
    </x:row>
    <x:row r="13" ht="21" customHeight="1">
      <x:c r="A13" s="38" t="str">
        <x:v>Retail</x:v>
      </x:c>
      <x:c r="B13" s="38" t="str">
        <x:v>Expense</x:v>
      </x:c>
      <x:c r="C13" s="38" t="str">
        <x:v>6500</x:v>
      </x:c>
      <x:c r="D13" s="38" t="str">
        <x:v>Rent</x:v>
      </x:c>
      <x:c r="E13" s="39" t="n">
        <x:v>13000</x:v>
      </x:c>
      <x:c r="F13" s="39" t="n">
        <x:v>13200</x:v>
      </x:c>
      <x:c r="G13" s="32"/>
      <x:c r="H13" s="32"/>
      <x:c r="I13" s="33"/>
      <x:c r="J13" s="34"/>
      <x:c r="K13" s="34"/>
    </x:row>
    <x:row r="14" ht="21" customHeight="1">
      <x:c r="A14" s="38" t="str">
        <x:v>Retail</x:v>
      </x:c>
      <x:c r="B14" s="38" t="str">
        <x:v>Expense</x:v>
      </x:c>
      <x:c r="C14" s="38" t="str">
        <x:v>6600</x:v>
      </x:c>
      <x:c r="D14" s="38" t="str">
        <x:v>Travel</x:v>
      </x:c>
      <x:c r="E14" s="39" t="n">
        <x:v>1200</x:v>
      </x:c>
      <x:c r="F14" s="39" t="n">
        <x:v>700</x:v>
      </x:c>
      <x:c r="G14" s="32"/>
      <x:c r="H14" s="32"/>
      <x:c r="I14" s="33"/>
      <x:c r="J14" s="34"/>
      <x:c r="K14" s="34"/>
    </x:row>
    <x:row r="15" ht="21" customHeight="1">
      <x:c r="A15" s="38" t="str">
        <x:v>Retail</x:v>
      </x:c>
      <x:c r="B15" s="38" t="str">
        <x:v>Expense</x:v>
      </x:c>
      <x:c r="C15" s="38" t="str">
        <x:v>6700</x:v>
      </x:c>
      <x:c r="D15" s="38" t="str">
        <x:v>Other operating costs</x:v>
      </x:c>
      <x:c r="E15" s="39" t="n">
        <x:v>2800</x:v>
      </x:c>
      <x:c r="F15" s="39" t="n">
        <x:v>2850</x:v>
      </x:c>
      <x:c r="G15" s="32"/>
      <x:c r="H15" s="32"/>
      <x:c r="I15" s="33"/>
      <x:c r="J15" s="34"/>
      <x:c r="K15" s="34"/>
    </x:row>
    <x:row r="16" ht="21" customHeight="1">
      <x:c r="A16" s="38" t="str">
        <x:v>E-Commerce</x:v>
      </x:c>
      <x:c r="B16" s="38" t="str">
        <x:v>Revenue</x:v>
      </x:c>
      <x:c r="C16" s="38" t="str">
        <x:v>4000</x:v>
      </x:c>
      <x:c r="D16" s="38" t="str">
        <x:v>Net sales</x:v>
      </x:c>
      <x:c r="E16" s="39" t="n">
        <x:v>310000</x:v>
      </x:c>
      <x:c r="F16" s="39" t="n">
        <x:v>333000</x:v>
      </x:c>
      <x:c r="G16" s="32"/>
      <x:c r="H16" s="32"/>
      <x:c r="I16" s="33"/>
      <x:c r="J16" s="34"/>
      <x:c r="K16" s="34"/>
    </x:row>
    <x:row r="17" ht="21" customHeight="1">
      <x:c r="A17" s="38" t="str">
        <x:v>E-Commerce</x:v>
      </x:c>
      <x:c r="B17" s="38" t="str">
        <x:v>Expense</x:v>
      </x:c>
      <x:c r="C17" s="38" t="str">
        <x:v>5100</x:v>
      </x:c>
      <x:c r="D17" s="38" t="str">
        <x:v>Cost of goods sold</x:v>
      </x:c>
      <x:c r="E17" s="39" t="n">
        <x:v>185000</x:v>
      </x:c>
      <x:c r="F17" s="39" t="n">
        <x:v>203000</x:v>
      </x:c>
      <x:c r="G17" s="32"/>
      <x:c r="H17" s="32"/>
      <x:c r="I17" s="33"/>
      <x:c r="J17" s="34"/>
      <x:c r="K17" s="34"/>
    </x:row>
    <x:row r="18" ht="21" customHeight="1">
      <x:c r="A18" s="38" t="str">
        <x:v>E-Commerce</x:v>
      </x:c>
      <x:c r="B18" s="38" t="str">
        <x:v>Expense</x:v>
      </x:c>
      <x:c r="C18" s="38" t="str">
        <x:v>6100</x:v>
      </x:c>
      <x:c r="D18" s="38" t="str">
        <x:v>Payroll</x:v>
      </x:c>
      <x:c r="E18" s="39" t="n">
        <x:v>42000</x:v>
      </x:c>
      <x:c r="F18" s="39" t="n">
        <x:v>42900</x:v>
      </x:c>
      <x:c r="G18" s="32"/>
      <x:c r="H18" s="32"/>
      <x:c r="I18" s="33"/>
      <x:c r="J18" s="34"/>
      <x:c r="K18" s="34"/>
    </x:row>
    <x:row r="19" ht="21" customHeight="1">
      <x:c r="A19" s="38" t="str">
        <x:v>E-Commerce</x:v>
      </x:c>
      <x:c r="B19" s="38" t="str">
        <x:v>Expense</x:v>
      </x:c>
      <x:c r="C19" s="38" t="str">
        <x:v>6200</x:v>
      </x:c>
      <x:c r="D19" s="38" t="str">
        <x:v>Marketing</x:v>
      </x:c>
      <x:c r="E19" s="39" t="n">
        <x:v>27500</x:v>
      </x:c>
      <x:c r="F19" s="39" t="n">
        <x:v>38400</x:v>
      </x:c>
      <x:c r="G19" s="32"/>
      <x:c r="H19" s="32"/>
      <x:c r="I19" s="33"/>
      <x:c r="J19" s="34"/>
      <x:c r="K19" s="34"/>
    </x:row>
    <x:row r="20" ht="21" customHeight="1">
      <x:c r="A20" s="38" t="str">
        <x:v>E-Commerce</x:v>
      </x:c>
      <x:c r="B20" s="38" t="str">
        <x:v>Expense</x:v>
      </x:c>
      <x:c r="C20" s="38" t="str">
        <x:v>6300</x:v>
      </x:c>
      <x:c r="D20" s="38" t="str">
        <x:v>Logistics</x:v>
      </x:c>
      <x:c r="E20" s="39" t="n">
        <x:v>18500</x:v>
      </x:c>
      <x:c r="F20" s="39" t="n">
        <x:v>19900</x:v>
      </x:c>
      <x:c r="G20" s="32"/>
      <x:c r="H20" s="32"/>
      <x:c r="I20" s="33"/>
      <x:c r="J20" s="34"/>
      <x:c r="K20" s="34"/>
    </x:row>
    <x:row r="21" ht="21" customHeight="1">
      <x:c r="A21" s="38" t="str">
        <x:v>E-Commerce</x:v>
      </x:c>
      <x:c r="B21" s="38" t="str">
        <x:v>Expense</x:v>
      </x:c>
      <x:c r="C21" s="38" t="str">
        <x:v>6400</x:v>
      </x:c>
      <x:c r="D21" s="38" t="str">
        <x:v>Software</x:v>
      </x:c>
      <x:c r="E21" s="39" t="n">
        <x:v>6800</x:v>
      </x:c>
      <x:c r="F21" s="39" t="n">
        <x:v>7000</x:v>
      </x:c>
      <x:c r="G21" s="32"/>
      <x:c r="H21" s="32"/>
      <x:c r="I21" s="33"/>
      <x:c r="J21" s="34"/>
      <x:c r="K21" s="34"/>
    </x:row>
    <x:row r="22" ht="21" customHeight="1">
      <x:c r="A22" s="38" t="str">
        <x:v>E-Commerce</x:v>
      </x:c>
      <x:c r="B22" s="38" t="str">
        <x:v>Expense</x:v>
      </x:c>
      <x:c r="C22" s="38" t="str">
        <x:v>6500</x:v>
      </x:c>
      <x:c r="D22" s="38" t="str">
        <x:v>Rent</x:v>
      </x:c>
      <x:c r="E22" s="39" t="n">
        <x:v>4000</x:v>
      </x:c>
      <x:c r="F22" s="39" t="n">
        <x:v>4000</x:v>
      </x:c>
      <x:c r="G22" s="32"/>
      <x:c r="H22" s="32"/>
      <x:c r="I22" s="33"/>
      <x:c r="J22" s="34"/>
      <x:c r="K22" s="34"/>
    </x:row>
    <x:row r="23" ht="21" customHeight="1">
      <x:c r="A23" s="38" t="str">
        <x:v>E-Commerce</x:v>
      </x:c>
      <x:c r="B23" s="38" t="str">
        <x:v>Expense</x:v>
      </x:c>
      <x:c r="C23" s="38" t="str">
        <x:v>6600</x:v>
      </x:c>
      <x:c r="D23" s="38" t="str">
        <x:v>Travel</x:v>
      </x:c>
      <x:c r="E23" s="39" t="n">
        <x:v>900</x:v>
      </x:c>
      <x:c r="F23" s="39" t="n">
        <x:v>400</x:v>
      </x:c>
      <x:c r="G23" s="32"/>
      <x:c r="H23" s="32"/>
      <x:c r="I23" s="33"/>
      <x:c r="J23" s="34"/>
      <x:c r="K23" s="34"/>
    </x:row>
    <x:row r="24" ht="21" customHeight="1">
      <x:c r="A24" s="38" t="str">
        <x:v>E-Commerce</x:v>
      </x:c>
      <x:c r="B24" s="38" t="str">
        <x:v>Expense</x:v>
      </x:c>
      <x:c r="C24" s="38" t="str">
        <x:v>6700</x:v>
      </x:c>
      <x:c r="D24" s="38" t="str">
        <x:v>Other operating costs</x:v>
      </x:c>
      <x:c r="E24" s="39" t="n">
        <x:v>3200</x:v>
      </x:c>
      <x:c r="F24" s="39" t="n">
        <x:v>3900</x:v>
      </x:c>
      <x:c r="G24" s="32"/>
      <x:c r="H24" s="32"/>
      <x:c r="I24" s="33"/>
      <x:c r="J24" s="34"/>
      <x:c r="K24" s="34"/>
    </x:row>
    <x:row r="25" ht="21" customHeight="1">
      <x:c r="A25" s="38" t="str">
        <x:v>Wholesale</x:v>
      </x:c>
      <x:c r="B25" s="38" t="str">
        <x:v>Revenue</x:v>
      </x:c>
      <x:c r="C25" s="38" t="str">
        <x:v>4000</x:v>
      </x:c>
      <x:c r="D25" s="38" t="str">
        <x:v>Net sales</x:v>
      </x:c>
      <x:c r="E25" s="39" t="n">
        <x:v>440000</x:v>
      </x:c>
      <x:c r="F25" s="39" t="n">
        <x:v>416000</x:v>
      </x:c>
      <x:c r="G25" s="32"/>
      <x:c r="H25" s="32"/>
      <x:c r="I25" s="33"/>
      <x:c r="J25" s="34"/>
      <x:c r="K25" s="34"/>
    </x:row>
    <x:row r="26" ht="21" customHeight="1">
      <x:c r="A26" s="38" t="str">
        <x:v>Wholesale</x:v>
      </x:c>
      <x:c r="B26" s="38" t="str">
        <x:v>Expense</x:v>
      </x:c>
      <x:c r="C26" s="38" t="str">
        <x:v>5100</x:v>
      </x:c>
      <x:c r="D26" s="38" t="str">
        <x:v>Cost of goods sold</x:v>
      </x:c>
      <x:c r="E26" s="39" t="n">
        <x:v>308000</x:v>
      </x:c>
      <x:c r="F26" s="39" t="n">
        <x:v>285000</x:v>
      </x:c>
      <x:c r="G26" s="32"/>
      <x:c r="H26" s="32"/>
      <x:c r="I26" s="33"/>
      <x:c r="J26" s="34"/>
      <x:c r="K26" s="34"/>
    </x:row>
    <x:row r="27" ht="21" customHeight="1">
      <x:c r="A27" s="38" t="str">
        <x:v>Wholesale</x:v>
      </x:c>
      <x:c r="B27" s="38" t="str">
        <x:v>Expense</x:v>
      </x:c>
      <x:c r="C27" s="38" t="str">
        <x:v>6100</x:v>
      </x:c>
      <x:c r="D27" s="38" t="str">
        <x:v>Payroll</x:v>
      </x:c>
      <x:c r="E27" s="39" t="n">
        <x:v>36000</x:v>
      </x:c>
      <x:c r="F27" s="39" t="n">
        <x:v>37100</x:v>
      </x:c>
      <x:c r="G27" s="32"/>
      <x:c r="H27" s="32"/>
      <x:c r="I27" s="33"/>
      <x:c r="J27" s="34"/>
      <x:c r="K27" s="34"/>
    </x:row>
    <x:row r="28" ht="21" customHeight="1">
      <x:c r="A28" s="38" t="str">
        <x:v>Wholesale</x:v>
      </x:c>
      <x:c r="B28" s="38" t="str">
        <x:v>Expense</x:v>
      </x:c>
      <x:c r="C28" s="38" t="str">
        <x:v>6200</x:v>
      </x:c>
      <x:c r="D28" s="38" t="str">
        <x:v>Marketing</x:v>
      </x:c>
      <x:c r="E28" s="39" t="n">
        <x:v>9000</x:v>
      </x:c>
      <x:c r="F28" s="39" t="n">
        <x:v>7200</x:v>
      </x:c>
      <x:c r="G28" s="32"/>
      <x:c r="H28" s="32"/>
      <x:c r="I28" s="33"/>
      <x:c r="J28" s="34"/>
      <x:c r="K28" s="34"/>
    </x:row>
    <x:row r="29" ht="21" customHeight="1">
      <x:c r="A29" s="38" t="str">
        <x:v>Wholesale</x:v>
      </x:c>
      <x:c r="B29" s="38" t="str">
        <x:v>Expense</x:v>
      </x:c>
      <x:c r="C29" s="38" t="str">
        <x:v>6300</x:v>
      </x:c>
      <x:c r="D29" s="38" t="str">
        <x:v>Logistics</x:v>
      </x:c>
      <x:c r="E29" s="39" t="n">
        <x:v>24500</x:v>
      </x:c>
      <x:c r="F29" s="39" t="n">
        <x:v>26300</x:v>
      </x:c>
      <x:c r="G29" s="32"/>
      <x:c r="H29" s="32"/>
      <x:c r="I29" s="33"/>
      <x:c r="J29" s="34"/>
      <x:c r="K29" s="34"/>
    </x:row>
    <x:row r="30" ht="21" customHeight="1">
      <x:c r="A30" s="38" t="str">
        <x:v>Wholesale</x:v>
      </x:c>
      <x:c r="B30" s="38" t="str">
        <x:v>Expense</x:v>
      </x:c>
      <x:c r="C30" s="38" t="str">
        <x:v>6400</x:v>
      </x:c>
      <x:c r="D30" s="38" t="str">
        <x:v>Software</x:v>
      </x:c>
      <x:c r="E30" s="39" t="n">
        <x:v>4800</x:v>
      </x:c>
      <x:c r="F30" s="39" t="n">
        <x:v>4800</x:v>
      </x:c>
      <x:c r="G30" s="32"/>
      <x:c r="H30" s="32"/>
      <x:c r="I30" s="33"/>
      <x:c r="J30" s="34"/>
      <x:c r="K30" s="34"/>
    </x:row>
    <x:row r="31" ht="21" customHeight="1">
      <x:c r="A31" s="38" t="str">
        <x:v>Wholesale</x:v>
      </x:c>
      <x:c r="B31" s="38" t="str">
        <x:v>Expense</x:v>
      </x:c>
      <x:c r="C31" s="38" t="str">
        <x:v>6500</x:v>
      </x:c>
      <x:c r="D31" s="38" t="str">
        <x:v>Rent</x:v>
      </x:c>
      <x:c r="E31" s="39" t="n">
        <x:v>6700</x:v>
      </x:c>
      <x:c r="F31" s="39" t="n">
        <x:v>6900</x:v>
      </x:c>
      <x:c r="G31" s="32"/>
      <x:c r="H31" s="32"/>
      <x:c r="I31" s="33"/>
      <x:c r="J31" s="34"/>
      <x:c r="K31" s="34"/>
    </x:row>
    <x:row r="32" ht="21" customHeight="1">
      <x:c r="A32" s="38" t="str">
        <x:v>Wholesale</x:v>
      </x:c>
      <x:c r="B32" s="38" t="str">
        <x:v>Expense</x:v>
      </x:c>
      <x:c r="C32" s="38" t="str">
        <x:v>6600</x:v>
      </x:c>
      <x:c r="D32" s="38" t="str">
        <x:v>Travel</x:v>
      </x:c>
      <x:c r="E32" s="39" t="n">
        <x:v>1700</x:v>
      </x:c>
      <x:c r="F32" s="39" t="n">
        <x:v>1100</x:v>
      </x:c>
      <x:c r="G32" s="32"/>
      <x:c r="H32" s="32"/>
      <x:c r="I32" s="33"/>
      <x:c r="J32" s="34"/>
      <x:c r="K32" s="34"/>
    </x:row>
    <x:row r="33" ht="21" customHeight="1">
      <x:c r="A33" s="38" t="str">
        <x:v>Wholesale</x:v>
      </x:c>
      <x:c r="B33" s="38" t="str">
        <x:v>Expense</x:v>
      </x:c>
      <x:c r="C33" s="38" t="str">
        <x:v>6700</x:v>
      </x:c>
      <x:c r="D33" s="38" t="str">
        <x:v>Other operating costs</x:v>
      </x:c>
      <x:c r="E33" s="39" t="n">
        <x:v>3500</x:v>
      </x:c>
      <x:c r="F33" s="39" t="n">
        <x:v>4400</x:v>
      </x:c>
      <x:c r="G33" s="32"/>
      <x:c r="H33" s="32"/>
      <x:c r="I33" s="33"/>
      <x:c r="J33" s="34"/>
      <x:c r="K33" s="34"/>
    </x:row>
    <x:row r="34" ht="21" customHeight="1">
      <x:c r="E34" s="26"/>
      <x:c r="F34" s="26"/>
      <x:c r="G34" s="26"/>
      <x:c r="H34" s="26"/>
    </x:row>
    <x:row r="35" ht="31" customHeight="1">
      <x:c r="A35" s="15" t="str">
        <x:v>SOURCE TOTALS (positive amounts)</x:v>
      </x:c>
      <x:c r="B35" s="15"/>
      <x:c r="C35" s="15"/>
      <x:c r="D35" s="15"/>
      <x:c r="E35" s="27" t="n">
        <x:f>SUM(E7:E33)</x:f>
        <x:v>1900100</x:v>
      </x:c>
      <x:c r="F35" s="27" t="n">
        <x:f>SUM(F7:F33)</x:f>
        <x:v>1906200</x:v>
      </x:c>
      <x:c r="G35" s="27"/>
      <x:c r="H35" s="27"/>
      <x:c r="I35" s="15"/>
      <x:c r="J35" s="15"/>
      <x:c r="K35" s="15"/>
    </x:row>
  </x:sheetData>
  <x:mergeCells>
    <x:mergeCell ref="A1:K2"/>
    <x:mergeCell ref="A3:K3"/>
    <x:mergeCell ref="A35:D35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24" hidden="0" customWidth="1"/>
    <x:col min="3" max="3" width="67" hidden="0" customWidth="1"/>
  </x:cols>
  <x:sheetData>
    <x:row r="1" ht="21" customHeight="1">
      <x:c r="A1" s="4" t="str">
        <x:v>REPORTING RULES</x:v>
      </x:c>
      <x:c r="B1" s="4"/>
      <x:c r="C1" s="4"/>
      <x:c r="D1" s="4"/>
      <x:c r="E1" s="4"/>
      <x:c r="F1" s="4"/>
    </x:row>
    <x:row r="2" ht="21" customHeight="1">
      <x:c r="A2" s="4"/>
      <x:c r="B2" s="4"/>
      <x:c r="C2" s="4"/>
      <x:c r="D2" s="4"/>
      <x:c r="E2" s="4"/>
      <x:c r="F2" s="4"/>
    </x:row>
    <x:row r="3" ht="21" customHeight="1">
      <x:c r="A3" s="9" t="str">
        <x:v>Editable review rules for this case; do not change thresholds when checking the supplied solution.</x:v>
      </x:c>
      <x:c r="B3" s="9"/>
      <x:c r="C3" s="9"/>
      <x:c r="D3" s="9"/>
      <x:c r="E3" s="9"/>
      <x:c r="F3" s="9"/>
    </x:row>
    <x:row r="4" ht="21" customHeight="1"/>
    <x:row r="5" ht="21" customHeight="1"/>
    <x:row r="6" ht="31" customHeight="1">
      <x:c r="A6" s="15" t="str">
        <x:v>Rule</x:v>
      </x:c>
      <x:c r="B6" s="15" t="str">
        <x:v>Value</x:v>
      </x:c>
      <x:c r="C6" s="15" t="str">
        <x:v>Meaning</x:v>
      </x:c>
    </x:row>
    <x:row r="7" ht="21" customHeight="1"/>
    <x:row r="8" ht="21" customHeight="1">
      <x:c r="A8" t="str">
        <x:v>Large absolute variance</x:v>
      </x:c>
      <x:c r="B8" s="26" t="n">
        <x:v>5000</x:v>
      </x:c>
      <x:c r="C8" s="24" t="str">
        <x:v>Review whenever absolute impact &gt;= this amount (USD).</x:v>
      </x:c>
    </x:row>
    <x:row r="9" ht="21" customHeight="1">
      <x:c r="A9" t="str">
        <x:v>Mid-size variance</x:v>
      </x:c>
      <x:c r="B9" s="26" t="n">
        <x:v>1500</x:v>
      </x:c>
      <x:c r="C9" s="24" t="str">
        <x:v>Review when both impact &gt;= this amount AND percent threshold is met.</x:v>
      </x:c>
    </x:row>
    <x:row r="10" ht="21" customHeight="1">
      <x:c r="A10" t="str">
        <x:v>Mid-size percent threshold</x:v>
      </x:c>
      <x:c r="B10" s="30" t="n">
        <x:v>0.1</x:v>
      </x:c>
      <x:c r="C10" s="24" t="str">
        <x:v>Used together with the mid-size USD rule.</x:v>
      </x:c>
    </x:row>
    <x:row r="11" ht="21" customHeight="1">
      <x:c r="C11" s="24"/>
    </x:row>
    <x:row r="12" ht="21" customHeight="1">
      <x:c r="A12" t="str">
        <x:v>Interpretation</x:v>
      </x:c>
      <x:c r="B12" t="str">
        <x:v>+ = favourable</x:v>
      </x:c>
      <x:c r="C12" s="24" t="str">
        <x:v>For sales: actual minus budget. For expense: budget minus actual.</x:v>
      </x:c>
    </x:row>
    <x:row r="13" ht="21" customHeight="1">
      <x:c r="A13" t="str">
        <x:v>Percent variance</x:v>
      </x:c>
      <x:c r="B13" t="str">
        <x:v>(Actual-Budget)/Budget</x:v>
      </x:c>
      <x:c r="C13" s="24" t="str">
        <x:v>Use actual-minus-budget % for both types, then interpret the sign by type.</x:v>
      </x:c>
    </x:row>
    <x:row r="14" ht="21" customHeight="1">
      <x:c r="A14" t="str">
        <x:v>Scope</x:v>
      </x:c>
      <x:c r="B14" t="str">
        <x:v>Training-only</x:v>
      </x:c>
      <x:c r="C14" s="24" t="str">
        <x:v>Only these operating expense categories are included; no interest, tax or D&amp;A.</x:v>
      </x:c>
    </x:row>
    <x:row r="15" ht="21" customHeight="1"/>
    <x:row r="16" ht="21" customHeight="1"/>
    <x:row r="17" ht="21" customHeight="1"/>
    <x:row r="18" ht="21" customHeight="1"/>
    <x:row r="19" ht="21" customHeight="1"/>
    <x:row r="20" ht="21" customHeight="1"/>
    <x:row r="21" ht="21" customHeight="1"/>
    <x:row r="22" ht="21" customHeight="1"/>
    <x:row r="23" ht="21" customHeight="1"/>
    <x:row r="24" ht="21" customHeight="1"/>
    <x:row r="25" ht="21" customHeight="1"/>
    <x:row r="26" ht="21" customHeight="1"/>
    <x:row r="27" ht="21" customHeight="1"/>
    <x:row r="28" ht="21" customHeight="1"/>
    <x:row r="29" ht="21" customHeight="1"/>
    <x:row r="30" ht="21" customHeight="1"/>
    <x:row r="31" ht="21" customHeight="1"/>
    <x:row r="32" ht="21" customHeight="1"/>
    <x:row r="33" ht="21" customHeight="1"/>
    <x:row r="34" ht="21" customHeight="1"/>
    <x:row r="35" ht="21" customHeight="1"/>
  </x:sheetData>
  <x:mergeCells>
    <x:mergeCell ref="A1:F2"/>
    <x:mergeCell ref="A3:F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1" max="11" width="10" hidden="0" customWidth="1"/>
    <x:col min="12" max="12" width="10" hidden="0" customWidth="1"/>
    <x:col min="13" max="13" width="10" hidden="0" customWidth="1"/>
    <x:col min="14" max="14" width="10" hidden="0" customWidth="1"/>
    <x:col min="15" max="15" width="10" hidden="0" customWidth="1"/>
    <x:col min="16" max="16" width="10" hidden="0" customWidth="1"/>
    <x:col min="17" max="17" width="10" hidden="0" customWidth="1"/>
  </x:cols>
  <x:sheetData>
    <x:row r="1" ht="21" customHeight="1">
      <x:c r="A1" s="4" t="str">
        <x:v>SEPTEMBER 2026 PERFORMANCE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21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</x:row>
    <x:row r="3" ht="21" customHeight="1">
      <x:c r="A3" s="9" t="str">
        <x:v>Operating contribution by division. Positive impact is favourable; negative is adverse.</x:v>
      </x:c>
      <x:c r="B3" s="9"/>
      <x:c r="C3" s="9"/>
      <x:c r="D3" s="9"/>
      <x:c r="E3" s="9"/>
      <x:c r="F3" s="9"/>
      <x:c r="G3" s="9"/>
      <x:c r="H3" s="9"/>
      <x:c r="I3" s="9"/>
      <x:c r="J3" s="9"/>
      <x:c r="K3" s="9"/>
    </x:row>
    <x:row r="4" ht="21" customHeight="1"/>
    <x:row r="5" ht="21" customHeight="1"/>
    <x:row r="6" ht="31" customHeight="1">
      <x:c r="A6" s="15" t="str">
        <x:v>Division</x:v>
      </x:c>
      <x:c r="B6" s="15" t="str">
        <x:v>Budget sales</x:v>
      </x:c>
      <x:c r="C6" s="15" t="str">
        <x:v>Actual sales</x:v>
      </x:c>
      <x:c r="D6" s="15" t="str">
        <x:v>Budget costs</x:v>
      </x:c>
      <x:c r="E6" s="15" t="str">
        <x:v>Actual costs</x:v>
      </x:c>
      <x:c r="F6" s="15" t="str">
        <x:v>Budget contrib.</x:v>
      </x:c>
      <x:c r="G6" s="15" t="str">
        <x:v>Actual contrib.</x:v>
      </x:c>
      <x:c r="H6" s="15" t="str">
        <x:v>Impact</x:v>
      </x:c>
      <x:c r="I6" s="15" t="str">
        <x:v>Actual margin</x:v>
      </x:c>
    </x:row>
    <x:row r="7" ht="21" customHeight="1">
      <x:c r="A7" t="str">
        <x:v>Retail</x:v>
      </x:c>
      <x:c r="B7" s="32"/>
      <x:c r="C7" s="32"/>
      <x:c r="D7" s="32"/>
      <x:c r="E7" s="32"/>
      <x:c r="F7" s="32"/>
      <x:c r="G7" s="32"/>
      <x:c r="H7" s="32"/>
      <x:c r="I7" s="30"/>
    </x:row>
    <x:row r="8" ht="21" customHeight="1">
      <x:c r="A8" t="str">
        <x:v>E-Commerce</x:v>
      </x:c>
      <x:c r="B8" s="32"/>
      <x:c r="C8" s="32"/>
      <x:c r="D8" s="32"/>
      <x:c r="E8" s="32"/>
      <x:c r="F8" s="32"/>
      <x:c r="G8" s="32"/>
      <x:c r="H8" s="32"/>
      <x:c r="I8" s="30"/>
    </x:row>
    <x:row r="9" ht="21" customHeight="1">
      <x:c r="A9" t="str">
        <x:v>Wholesale</x:v>
      </x:c>
      <x:c r="B9" s="32"/>
      <x:c r="C9" s="32"/>
      <x:c r="D9" s="32"/>
      <x:c r="E9" s="32"/>
      <x:c r="F9" s="32"/>
      <x:c r="G9" s="32"/>
      <x:c r="H9" s="32"/>
      <x:c r="I9" s="30"/>
    </x:row>
    <x:row r="10" ht="25" customHeight="1">
      <x:c r="A10" s="44" t="str">
        <x:v>TOTAL</x:v>
      </x:c>
      <x:c r="B10" s="45"/>
      <x:c r="C10" s="45"/>
      <x:c r="D10" s="45"/>
      <x:c r="E10" s="45"/>
      <x:c r="F10" s="45"/>
      <x:c r="G10" s="45"/>
      <x:c r="H10" s="45"/>
      <x:c r="I10" s="46"/>
    </x:row>
    <x:row r="11" ht="21" customHeight="1"/>
    <x:row r="12" ht="21" customHeight="1"/>
    <x:row r="13" ht="24" customHeight="1">
      <x:c r="A13" s="52" t="str">
        <x:v>Interpretation: operating contribution is a training KPI, not profit or EBITDA.</x:v>
      </x:c>
      <x:c r="B13" s="52"/>
      <x:c r="C13" s="52"/>
      <x:c r="D13" s="52"/>
      <x:c r="E13" s="52"/>
      <x:c r="F13" s="52"/>
      <x:c r="G13" s="52"/>
      <x:c r="H13" s="52"/>
      <x:c r="I13" s="52"/>
    </x:row>
    <x:row r="14" ht="21" customHeight="1"/>
    <x:row r="15" ht="21" customHeight="1"/>
    <x:row r="16" ht="31" customHeight="1">
      <x:c r="A16" s="15" t="str">
        <x:v>MANAGEMENT QUESTIONS</x:v>
      </x:c>
      <x:c r="B16" s="15"/>
      <x:c r="C16" s="15"/>
      <x:c r="D16" s="15"/>
      <x:c r="E16" s="15"/>
      <x:c r="F16" s="15"/>
      <x:c r="G16" s="15"/>
      <x:c r="H16" s="15"/>
      <x:c r="I16" s="15"/>
    </x:row>
    <x:row r="17" ht="21" customHeight="1"/>
    <x:row r="18" ht="27" customHeight="1">
      <x:c r="A18" s="24" t="str">
        <x:v>1  Which division had the largest adverse contribution variance? State the USD impact.</x:v>
      </x:c>
      <x:c r="B18" s="24"/>
      <x:c r="C18" s="24"/>
      <x:c r="D18" s="24"/>
      <x:c r="E18" s="24"/>
      <x:c r="F18" s="24"/>
      <x:c r="G18" s="24"/>
      <x:c r="H18" s="24"/>
      <x:c r="I18" s="24"/>
    </x:row>
    <x:row r="19" ht="27" customHeight="1">
      <x:c r="A19" s="24" t="str">
        <x:v>2  List the three largest unfavourable line-item impacts. State the division and account.</x:v>
      </x:c>
      <x:c r="B19" s="24"/>
      <x:c r="C19" s="24"/>
      <x:c r="D19" s="24"/>
      <x:c r="E19" s="24"/>
      <x:c r="F19" s="24"/>
      <x:c r="G19" s="24"/>
      <x:c r="H19" s="24"/>
      <x:c r="I19" s="24"/>
    </x:row>
    <x:row r="20" ht="27" customHeight="1">
      <x:c r="A20" s="24" t="str">
        <x:v>3  E-Commerce sales exceeded plan. Did its contribution also beat budget? Explain numerically.</x:v>
      </x:c>
      <x:c r="B20" s="24"/>
      <x:c r="C20" s="24"/>
      <x:c r="D20" s="24"/>
      <x:c r="E20" s="24"/>
      <x:c r="F20" s="24"/>
      <x:c r="G20" s="24"/>
      <x:c r="H20" s="24"/>
      <x:c r="I20" s="24"/>
    </x:row>
    <x:row r="21" ht="27" customHeight="1">
      <x:c r="A21" s="24" t="str">
        <x:v>4  What does available documentary evidence support, and what remains a hypothesis?</x:v>
      </x:c>
      <x:c r="B21" s="24"/>
      <x:c r="C21" s="24"/>
      <x:c r="D21" s="24"/>
      <x:c r="E21" s="24"/>
      <x:c r="F21" s="24"/>
      <x:c r="G21" s="24"/>
      <x:c r="H21" s="24"/>
      <x:c r="I21" s="24"/>
    </x:row>
    <x:row r="22" ht="27" customHeight="1">
      <x:c r="A22" s="24" t="str">
        <x:v>5  What checks must pass before this summary can be sent to management?</x:v>
      </x:c>
      <x:c r="B22" s="24"/>
      <x:c r="C22" s="24"/>
      <x:c r="D22" s="24"/>
      <x:c r="E22" s="24"/>
      <x:c r="F22" s="24"/>
      <x:c r="G22" s="24"/>
      <x:c r="H22" s="24"/>
      <x:c r="I22" s="24"/>
    </x:row>
    <x:row r="23" ht="21" customHeight="1"/>
    <x:row r="24" ht="21" customHeight="1"/>
    <x:row r="25" ht="21" customHeight="1"/>
    <x:row r="26" ht="21" customHeight="1"/>
    <x:row r="27" ht="21" customHeight="1"/>
    <x:row r="28" ht="21" customHeight="1"/>
    <x:row r="29" ht="21" customHeight="1"/>
    <x:row r="30" ht="21" customHeight="1"/>
    <x:row r="31" ht="21" customHeight="1"/>
    <x:row r="32" ht="21" customHeight="1"/>
    <x:row r="33" ht="21" customHeight="1"/>
    <x:row r="34" ht="21" customHeight="1"/>
    <x:row r="35" ht="21" customHeight="1"/>
  </x:sheetData>
  <x:mergeCells>
    <x:mergeCell ref="A1:K2"/>
    <x:mergeCell ref="A3:K3"/>
    <x:mergeCell ref="A13:I13"/>
    <x:mergeCell ref="A16:I16"/>
    <x:mergeCell ref="A18:I18"/>
    <x:mergeCell ref="A19:I19"/>
    <x:mergeCell ref="A20:I20"/>
    <x:mergeCell ref="A21:I21"/>
    <x:mergeCell ref="A22:I2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6" hidden="0" customWidth="1"/>
    <x:col min="3" max="3" width="18" hidden="0" customWidth="1"/>
    <x:col min="4" max="4" width="24" hidden="0" customWidth="1"/>
    <x:col min="5" max="5" width="80" hidden="0" customWidth="1"/>
    <x:col min="6" max="6" width="85" hidden="0" customWidth="1"/>
  </x:cols>
  <x:sheetData>
    <x:row r="1" ht="21" customHeight="1">
      <x:c r="A1" s="4" t="str">
        <x:v>EVIDENCE NOT CAUSAL PROOF</x:v>
      </x:c>
      <x:c r="B1" s="4"/>
      <x:c r="C1" s="4"/>
      <x:c r="D1" s="4"/>
      <x:c r="E1" s="4"/>
      <x:c r="F1" s="4"/>
    </x:row>
    <x:row r="2" ht="21" customHeight="1">
      <x:c r="A2" s="4"/>
      <x:c r="B2" s="4"/>
      <x:c r="C2" s="4"/>
      <x:c r="D2" s="4"/>
      <x:c r="E2" s="4"/>
      <x:c r="F2" s="4"/>
    </x:row>
    <x:row r="3" ht="21" customHeight="1">
      <x:c r="A3" s="9" t="str">
        <x:v>Fictional supporting records; use to justify only the portion of a variance they can substantiate.</x:v>
      </x:c>
      <x:c r="B3" s="9"/>
      <x:c r="C3" s="9"/>
      <x:c r="D3" s="9"/>
      <x:c r="E3" s="9"/>
      <x:c r="F3" s="9"/>
    </x:row>
    <x:row r="4" ht="21" customHeight="1"/>
    <x:row r="5" ht="21" customHeight="1"/>
    <x:row r="6" ht="31" customHeight="1">
      <x:c r="A6" s="15" t="str">
        <x:v>Reference</x:v>
      </x:c>
      <x:c r="B6" s="15" t="str">
        <x:v>Document date</x:v>
      </x:c>
      <x:c r="C6" s="15" t="str">
        <x:v>Division</x:v>
      </x:c>
      <x:c r="D6" s="15" t="str">
        <x:v>Line item</x:v>
      </x:c>
      <x:c r="E6" s="15" t="str">
        <x:v>What the record says</x:v>
      </x:c>
      <x:c r="F6" s="15" t="str">
        <x:v>Analytical limitation</x:v>
      </x:c>
    </x:row>
    <x:row r="7" ht="65" customHeight="1">
      <x:c r="A7" t="str">
        <x:v>E-01</x:v>
      </x:c>
      <x:c r="B7" t="str">
        <x:v>2026-09-20</x:v>
      </x:c>
      <x:c r="C7" t="str">
        <x:v>E-Commerce</x:v>
      </x:c>
      <x:c r="D7" t="str">
        <x:v>Marketing</x:v>
      </x:c>
      <x:c r="E7" s="24" t="str">
        <x:v>Budget owner confirms this additional $8,900 campaign was unbudgeted; approved invoice posted to September marketing.</x:v>
      </x:c>
      <x:c r="F7" s="24" t="str">
        <x:v>Supports part of the $10,900 overspend; does not explain the remaining $2,000.</x:v>
      </x:c>
    </x:row>
    <x:row r="8" ht="65" customHeight="1">
      <x:c r="A8" t="str">
        <x:v>E-02</x:v>
      </x:c>
      <x:c r="B8" t="str">
        <x:v>2026-09-28</x:v>
      </x:c>
      <x:c r="C8" t="str">
        <x:v>Retail</x:v>
      </x:c>
      <x:c r="D8" t="str">
        <x:v>Logistics</x:v>
      </x:c>
      <x:c r="E8" s="24" t="str">
        <x:v>Operations and budget owner confirm $2,400 of urgent courier spending was unplanned after a supplier delay.</x:v>
      </x:c>
      <x:c r="F8" s="24" t="str">
        <x:v>Supports part of the $2,700 overspend; requires invoice review for full attribution.</x:v>
      </x:c>
    </x:row>
    <x:row r="9" ht="65" customHeight="1">
      <x:c r="A9" t="str">
        <x:v>E-03</x:v>
      </x:c>
      <x:c r="B9" t="str">
        <x:v>2026-09-30</x:v>
      </x:c>
      <x:c r="C9" t="str">
        <x:v>Wholesale</x:v>
      </x:c>
      <x:c r="D9" t="str">
        <x:v>Net sales</x:v>
      </x:c>
      <x:c r="E9" s="24" t="str">
        <x:v>Sales plan included a $14,000 Wholesale order; customer note confirms its delivery and recognition moved to October.</x:v>
      </x:c>
      <x:c r="F9" s="24" t="str">
        <x:v>One plausible component of the $24,000 adverse revenue variance; timing requires follow-up.</x:v>
      </x:c>
    </x:row>
    <x:row r="10" ht="65" customHeight="1">
      <x:c r="A10" t="str">
        <x:v>E-04</x:v>
      </x:c>
      <x:c r="B10" t="str">
        <x:v>2026-10-02</x:v>
      </x:c>
      <x:c r="C10" t="str">
        <x:v>E-Commerce</x:v>
      </x:c>
      <x:c r="D10" t="str">
        <x:v>Net sales</x:v>
      </x:c>
      <x:c r="E10" s="24" t="str">
        <x:v>Web analytics: September order count was 11% above the internal plan.</x:v>
      </x:c>
      <x:c r="F10" s="24" t="str">
        <x:v>Volume indicator only; cannot quantify price/mix contribution to $23,000 favourable variance.</x:v>
      </x:c>
    </x:row>
    <x:row r="11" ht="65" customHeight="1">
      <x:c r="A11" t="str">
        <x:v>E-05</x:v>
      </x:c>
      <x:c r="B11" t="str">
        <x:v>2026-10-02</x:v>
      </x:c>
      <x:c r="C11" t="str">
        <x:v>Wholesale</x:v>
      </x:c>
      <x:c r="D11" t="str">
        <x:v>Cost of goods sold</x:v>
      </x:c>
      <x:c r="E11" s="24" t="str">
        <x:v>Operations report: wholesale shipment count was 1,110 versus 1,200 planned.</x:v>
      </x:c>
      <x:c r="F11" s="24" t="str">
        <x:v>Supports a lower activity level; does not by itself explain the $23,000 favourable cost variance.</x:v>
      </x:c>
    </x:row>
    <x:row r="12" ht="21" customHeight="1"/>
    <x:row r="13" ht="33" customHeight="1">
      <x:c r="A13" s="55" t="str">
        <x:v>Never describe a variance as caused by an operational event without clear supporting evidence and reconciliation of the amounts.</x:v>
      </x:c>
      <x:c r="B13" s="55"/>
      <x:c r="C13" s="55"/>
      <x:c r="D13" s="55"/>
      <x:c r="E13" s="55"/>
      <x:c r="F13" s="55"/>
    </x:row>
    <x:row r="14" ht="21" customHeight="1"/>
    <x:row r="15" ht="21" customHeight="1"/>
    <x:row r="16" ht="21" customHeight="1"/>
    <x:row r="17" ht="21" customHeight="1"/>
    <x:row r="18" ht="21" customHeight="1"/>
    <x:row r="19" ht="21" customHeight="1"/>
    <x:row r="20" ht="21" customHeight="1"/>
    <x:row r="21" ht="21" customHeight="1"/>
    <x:row r="22" ht="21" customHeight="1"/>
    <x:row r="23" ht="21" customHeight="1"/>
    <x:row r="24" ht="21" customHeight="1"/>
    <x:row r="25" ht="21" customHeight="1"/>
    <x:row r="26" ht="21" customHeight="1"/>
    <x:row r="27" ht="21" customHeight="1"/>
    <x:row r="28" ht="21" customHeight="1"/>
    <x:row r="29" ht="21" customHeight="1"/>
    <x:row r="30" ht="21" customHeight="1"/>
    <x:row r="31" ht="21" customHeight="1"/>
    <x:row r="32" ht="21" customHeight="1"/>
    <x:row r="33" ht="21" customHeight="1"/>
    <x:row r="34" ht="21" customHeight="1"/>
    <x:row r="35" ht="21" customHeight="1"/>
  </x:sheetData>
  <x:mergeCells>
    <x:mergeCell ref="A1:F2"/>
    <x:mergeCell ref="A3:F3"/>
    <x:mergeCell ref="A13:F13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26" hidden="0" customWidth="1"/>
    <x:col min="3" max="3" width="41" hidden="0" customWidth="1"/>
  </x:cols>
  <x:sheetData>
    <x:row r="1" ht="21" customHeight="1">
      <x:c r="A1" s="4" t="str">
        <x:v>COMPLETENESS + CROSS-FOOT CONTROLS</x:v>
      </x:c>
      <x:c r="B1" s="4"/>
      <x:c r="C1" s="4"/>
      <x:c r="D1" s="4"/>
      <x:c r="E1" s="4"/>
    </x:row>
    <x:row r="2" ht="21" customHeight="1">
      <x:c r="A2" s="4"/>
      <x:c r="B2" s="4"/>
      <x:c r="C2" s="4"/>
      <x:c r="D2" s="4"/>
      <x:c r="E2" s="4"/>
    </x:row>
    <x:row r="3" ht="21" customHeight="1">
      <x:c r="A3" s="9" t="str">
        <x:v>Cross-foot to source records; integrity requires formulas plus full completion.</x:v>
      </x:c>
      <x:c r="B3" s="9"/>
      <x:c r="C3" s="9"/>
      <x:c r="D3" s="9"/>
      <x:c r="E3" s="9"/>
    </x:row>
    <x:row r="4" ht="21" customHeight="1"/>
    <x:row r="5" ht="21" customHeight="1"/>
    <x:row r="6" ht="31" customHeight="1">
      <x:c r="A6" s="15" t="str">
        <x:v>Control</x:v>
      </x:c>
      <x:c r="B6" s="15" t="str">
        <x:v>Live result</x:v>
      </x:c>
      <x:c r="C6" s="15" t="str">
        <x:v>Expected / requirement</x:v>
      </x:c>
    </x:row>
    <x:row r="7" ht="21" customHeight="1">
      <x:c r="A7" t="str">
        <x:v>Input line count</x:v>
      </x:c>
      <x:c r="B7" t="n">
        <x:f>COUNTA(DATA!D7:D33)</x:f>
        <x:v>27</x:v>
      </x:c>
      <x:c r="C7" t="str">
        <x:v>27 finance rows</x:v>
      </x:c>
    </x:row>
    <x:row r="8" ht="21" customHeight="1">
      <x:c r="A8" t="str">
        <x:v>Budget and actual values</x:v>
      </x:c>
      <x:c r="B8" t="n">
        <x:f>COUNT(DATA!E7:F33)</x:f>
        <x:v>54</x:v>
      </x:c>
      <x:c r="C8" t="str">
        <x:v>54 numeric input amounts</x:v>
      </x:c>
    </x:row>
    <x:row r="9" ht="21" customHeight="1">
      <x:c r="A9" t="str">
        <x:v>Calculated numeric cells</x:v>
      </x:c>
      <x:c r="B9" t="n">
        <x:f>COUNT(DATA!G7:I33)</x:f>
        <x:v>0</x:v>
      </x:c>
      <x:c r="C9" t="str">
        <x:v>81 derived numeric results</x:v>
      </x:c>
    </x:row>
    <x:row r="10" ht="21" customHeight="1">
      <x:c r="A10" t="str">
        <x:v>Materiality decisions</x:v>
      </x:c>
      <x:c r="B10" t="n">
        <x:f>COUNTA(DATA!J7:J33)</x:f>
        <x:v>0</x:v>
      </x:c>
      <x:c r="C10" t="str">
        <x:v>27 lines classified</x:v>
      </x:c>
    </x:row>
    <x:row r="11" ht="21" customHeight="1">
      <x:c r="A11" t="str">
        <x:v>Summary numeric cells</x:v>
      </x:c>
      <x:c r="B11" t="n">
        <x:f>COUNT(SUMMARY!B7:I10)</x:f>
        <x:v>0</x:v>
      </x:c>
      <x:c r="C11" t="str">
        <x:v>32 summary figures</x:v>
      </x:c>
    </x:row>
    <x:row r="12" ht="21" customHeight="1">
      <x:c r="A12" t="str">
        <x:v>Impact cross-foot</x:v>
      </x:c>
      <x:c r="B12" s="26" t="n">
        <x:f>SUM(DATA!H7:H33)-SUMMARY!H10</x:f>
        <x:v>0</x:v>
      </x:c>
      <x:c r="C12" t="str">
        <x:v>Must be 0.00 USD</x:v>
      </x:c>
    </x:row>
    <x:row r="13" ht="21" customHeight="1">
      <x:c r="A13" t="str">
        <x:v>Budget sales cross-foot</x:v>
      </x:c>
      <x:c r="B13" s="26" t="n">
        <x:f>SUMIFS(DATA!E7:E33,DATA!B7:B33,"Revenue")-SUMMARY!B10</x:f>
        <x:v>1000000</x:v>
      </x:c>
      <x:c r="C13" t="str">
        <x:v>Must be 0.00 USD</x:v>
      </x:c>
    </x:row>
    <x:row r="14" ht="21" customHeight="1">
      <x:c r="A14" t="str">
        <x:v>Actual sales cross-foot</x:v>
      </x:c>
      <x:c r="B14" s="26" t="n">
        <x:f>SUMIFS(DATA!F7:F33,DATA!B7:B33,"Revenue")-SUMMARY!C10</x:f>
        <x:v>993000</x:v>
      </x:c>
      <x:c r="C14" t="str">
        <x:v>Must be 0.00 USD</x:v>
      </x:c>
    </x:row>
    <x:row r="15" ht="21" customHeight="1">
      <x:c r="A15" t="str">
        <x:v>Budget costs cross-foot</x:v>
      </x:c>
      <x:c r="B15" s="26" t="n">
        <x:f>SUMIFS(DATA!E7:E33,DATA!B7:B33,"Expense")-SUMMARY!D10</x:f>
        <x:v>900100</x:v>
      </x:c>
      <x:c r="C15" t="str">
        <x:v>Must be 0.00 USD</x:v>
      </x:c>
    </x:row>
    <x:row r="16" ht="21" customHeight="1">
      <x:c r="A16" t="str">
        <x:v>Actual costs cross-foot</x:v>
      </x:c>
      <x:c r="B16" s="26" t="n">
        <x:f>SUMIFS(DATA!F7:F33,DATA!B7:B33,"Expense")-SUMMARY!E10</x:f>
        <x:v>913200</x:v>
      </x:c>
      <x:c r="C16" t="str">
        <x:v>Must be 0.00 USD</x:v>
      </x:c>
    </x:row>
    <x:row r="17" ht="21" customHeight="1"/>
    <x:row r="18" ht="31" customHeight="1">
      <x:c r="A18" s="15" t="str">
        <x:v>FINAL STATUS</x:v>
      </x:c>
      <x:c r="B18" s="15"/>
      <x:c r="C18" s="15"/>
    </x:row>
    <x:row r="19" ht="35" customHeight="1">
      <x:c r="B19" s="59" t="str">
        <x:f>IF(AND(B7=27,B8=54,B9=81,B10=27,B11=32,ABS(B12)&lt;0.01,ABS(B13)&lt;0.01,ABS(B14)&lt;0.01,ABS(B15)&lt;0.01,ABS(B16)&lt;0.01),"PASS","INCOMPLETE / REVIEW")</x:f>
        <x:v>INCOMPLETE / REVIEW</x:v>
      </x:c>
      <x:c r="C19" s="59"/>
    </x:row>
    <x:row r="20" ht="21" customHeight="1"/>
    <x:row r="21" ht="21" customHeight="1"/>
    <x:row r="22" ht="21" customHeight="1"/>
    <x:row r="23" ht="21" customHeight="1"/>
    <x:row r="24" ht="21" customHeight="1"/>
    <x:row r="25" ht="21" customHeight="1"/>
    <x:row r="26" ht="21" customHeight="1"/>
    <x:row r="27" ht="21" customHeight="1"/>
    <x:row r="28" ht="21" customHeight="1"/>
    <x:row r="29" ht="21" customHeight="1"/>
    <x:row r="30" ht="21" customHeight="1"/>
    <x:row r="31" ht="21" customHeight="1"/>
    <x:row r="32" ht="21" customHeight="1"/>
    <x:row r="33" ht="21" customHeight="1"/>
    <x:row r="34" ht="21" customHeight="1"/>
    <x:row r="35" ht="21" customHeight="1"/>
  </x:sheetData>
  <x:mergeCells>
    <x:mergeCell ref="A1:E2"/>
    <x:mergeCell ref="A3:E3"/>
    <x:mergeCell ref="B19:C19"/>
  </x:mergeCells>
  <x:pageMargins left="0.7" right="0.7" top="0.75" bottom="0.75" header="0.3" footer="0.3"/>
</x:worksheet>
</file>