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8efe289a0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75f68e7cf204305"/>
    <x:sheet xmlns:r="http://schemas.openxmlformats.org/officeDocument/2006/relationships" name="TRANSACTIONS" sheetId="2" r:id="R7a2217ad99d54c74"/>
    <x:sheet xmlns:r="http://schemas.openxmlformats.org/officeDocument/2006/relationships" name="PIVOT LAB" sheetId="3" r:id="R0eff7975d7bf475d"/>
    <x:sheet xmlns:r="http://schemas.openxmlformats.org/officeDocument/2006/relationships" name="EVIDENCE" sheetId="4" r:id="R308e301b89554057"/>
    <x:sheet xmlns:r="http://schemas.openxmlformats.org/officeDocument/2006/relationships" name="REFERENCE OUTPUT" sheetId="5" r:id="Ra78af34ceca344a9"/>
    <x:sheet xmlns:r="http://schemas.openxmlformats.org/officeDocument/2006/relationships" name="QUALITY CHECKS" sheetId="6" r:id="R0b81acf1f1864a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–"/>
  </x:numFmts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243747"/>
      <x:name val="Carlito"/>
    </x:font>
    <x:font>
      <x:b/>
      <x:sz val="10"/>
      <x:color rgb="FFFFFFFF"/>
      <x:name val="Carlito"/>
    </x:font>
    <x:font>
      <x:b/>
      <x:sz val="10"/>
      <x:color rgb="FF183348"/>
      <x:name val="Carlito"/>
    </x:font>
    <x:font>
      <x:sz val="11"/>
      <x:color rgb="FF243747"/>
      <x:name val="Carlito"/>
    </x:font>
    <x:font>
      <x:b/>
      <x:sz val="11"/>
      <x:color rgb="FFFFFFFF"/>
      <x:name val="Carlito"/>
    </x:font>
    <x:font>
      <x:b/>
      <x:sz val="11"/>
      <x:color rgb="FF18334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3348"/>
      </x:patternFill>
    </x:fill>
    <x:fill>
      <x:patternFill patternType="solid">
        <x:fgColor rgb="FFEAF4F5"/>
      </x:patternFill>
    </x:fill>
    <x:fill>
      <x:patternFill patternType="solid">
        <x:fgColor rgb="FF087E83"/>
      </x:patternFill>
    </x:fill>
    <x:fill>
      <x:patternFill patternType="solid">
        <x:fgColor rgb="FFFFFFFF"/>
      </x:patternFill>
    </x:fill>
    <x:fill>
      <x:patternFill patternType="solid">
        <x:fgColor rgb="FFF7FAFC"/>
      </x:patternFill>
    </x:fill>
    <x:fill>
      <x:patternFill patternType="solid">
        <x:fgColor rgb="FFF4F7FA"/>
      </x:patternFill>
    </x:fill>
    <x:fill>
      <x:patternFill patternType="solid">
        <x:fgColor rgb="FFFFF1D5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201" fontId="0" fillId="2" borderId="0" xfId="0" applyNumberFormat="1" applyFont="1" applyFill="1" applyBorder="1"/>
    <x:xf numFmtId="0" fontId="6" fillId="2" borderId="0" xfId="0" applyNumberFormat="1" applyFont="1" applyFill="1" applyBorder="1"/>
    <x:xf numFmtId="201" fontId="6" fillId="2" borderId="0" xfId="0" applyNumberFormat="1" applyFont="1" applyFill="1" applyBorder="1"/>
    <x:xf numFmtId="201" fontId="0" fillId="2" borderId="1" xfId="0" applyNumberFormat="1" applyFont="1" applyFill="1" applyBorder="1"/>
    <x:xf numFmtId="0" fontId="6" fillId="2" borderId="1" xfId="0" applyNumberFormat="1" applyFont="1" applyFill="1" applyBorder="1"/>
    <x:xf numFmtId="201" fontId="6" fillId="2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B42318"/>
      </x:font>
    </x:dxf>
    <x:dxf>
      <x:fill>
        <x:patternFill>
          <x:bgColor rgb="FFFFF1D5"/>
        </x:patternFill>
      </x:fill>
    </x:dxf>
    <x:dxf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6c9133d454574" /><Relationship Type="http://schemas.openxmlformats.org/officeDocument/2006/relationships/theme" Target="/xl/theme/theme1.xml" Id="Ra4fc099bb5224abc" /><Relationship Type="http://schemas.openxmlformats.org/officeDocument/2006/relationships/sharedStrings" Target="/xl/sharedStrings.xml" Id="R31391560393c43f2" /><Relationship Type="http://schemas.openxmlformats.org/officeDocument/2006/relationships/worksheet" Target="/xl/worksheets/sheet1.xml" Id="R275f68e7cf204305" /><Relationship Type="http://schemas.openxmlformats.org/officeDocument/2006/relationships/worksheet" Target="/xl/worksheets/sheet2.xml" Id="R7a2217ad99d54c74" /><Relationship Type="http://schemas.openxmlformats.org/officeDocument/2006/relationships/worksheet" Target="/xl/worksheets/sheet3.xml" Id="R0eff7975d7bf475d" /><Relationship Type="http://schemas.openxmlformats.org/officeDocument/2006/relationships/worksheet" Target="/xl/worksheets/sheet4.xml" Id="R308e301b89554057" /><Relationship Type="http://schemas.openxmlformats.org/officeDocument/2006/relationships/worksheet" Target="/xl/worksheets/sheet5.xml" Id="Ra78af34ceca344a9" /><Relationship Type="http://schemas.openxmlformats.org/officeDocument/2006/relationships/worksheet" Target="/xl/worksheets/sheet6.xml" Id="R0b81acf1f1864a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bab27cafdcb47cb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Operations</c:v>
          </c:tx>
          <c:cat>
            <c:strRef>
              <c:f>'REFERENCE OUTPUT'!$A$22:$A$27</c:f>
              <c:strCache>
                <c:ptCount val="0"/>
              </c:strCache>
            </c:strRef>
          </c:cat>
          <c:val>
            <c:numRef>
              <c:f>'REFERENCE OUTPUT'!$B$22:$B$27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Sales</c:v>
          </c:tx>
          <c:cat>
            <c:strRef>
              <c:f>'REFERENCE OUTPUT'!$A$22:$A$27</c:f>
              <c:strCache>
                <c:ptCount val="0"/>
              </c:strCache>
            </c:strRef>
          </c:cat>
          <c:val>
            <c:numRef>
              <c:f>'REFERENCE OUTPUT'!$C$22:$C$27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Technology</c:v>
          </c:tx>
          <c:cat>
            <c:strRef>
              <c:f>'REFERENCE OUTPUT'!$A$22:$A$27</c:f>
              <c:strCache>
                <c:ptCount val="0"/>
              </c:strCache>
            </c:strRef>
          </c:cat>
          <c:val>
            <c:numRef>
              <c:f>'REFERENCE OUTPUT'!$D$22:$D$27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Finance</c:v>
          </c:tx>
          <c:cat>
            <c:strRef>
              <c:f>'REFERENCE OUTPUT'!$A$22:$A$27</c:f>
              <c:strCache>
                <c:ptCount val="0"/>
              </c:strCache>
            </c:strRef>
          </c:cat>
          <c:val>
            <c:numRef>
              <c:f>'REFERENCE OUTPUT'!$E$22:$E$27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7</xdr:row>
      <xdr:rowOff>0</xdr:rowOff>
    </xdr:from>
    <xdr:to>
      <xdr:col>19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bab27cafdcb47c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69c535d98aa24b76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26" customHeight="1">
      <x:c r="A1" s="4" t="str">
        <x:v>MODULE 06  |  COST ANALYSIS WITH PIVOT TABLES  |  SOLUTION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10" t="str">
        <x:v>January–June 2026  •  Northstar Supplies Ltd.  •  Synthetic expenses  •  Microsoft Excel 365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31" customHeight="1">
      <x:c r="A5" s="17" t="str">
        <x:v>YOUR ASSIGNMENT</x:v>
      </x:c>
      <x:c r="B5" s="17"/>
      <x:c r="C5" s="17"/>
      <x:c r="D5" s="17"/>
      <x:c r="E5" s="17"/>
      <x:c r="F5" s="17"/>
      <x:c r="G5" s="17"/>
      <x:c r="H5" s="17"/>
      <x:c r="I5" s="17"/>
      <x:c r="J5" s="17"/>
    </x:row>
    <x:row r="7" ht="22" customHeight="1">
      <x:c r="A7" s="25" t="str">
        <x:v>You support the FP&amp;A manager. Analyse posted operating expenses across four departments and six cost categories.</x:v>
      </x:c>
      <x:c r="B7" s="25"/>
      <x:c r="C7" s="25"/>
      <x:c r="D7" s="25"/>
      <x:c r="E7" s="25"/>
      <x:c r="F7" s="25"/>
      <x:c r="G7" s="25"/>
      <x:c r="H7" s="25"/>
      <x:c r="I7" s="25"/>
      <x:c r="J7" s="25"/>
    </x:row>
    <x:row r="8" ht="22" customHeight="1">
      <x:c r="A8" s="33" t="str">
        <x:v>1. On TRANSACTIONS, calculate Month (YYYY-MM) for every row. Do NOT delete or overwrite source transactions.</x:v>
      </x:c>
      <x:c r="B8" s="33"/>
      <x:c r="C8" s="33"/>
      <x:c r="D8" s="33"/>
      <x:c r="E8" s="33"/>
      <x:c r="F8" s="33"/>
      <x:c r="G8" s="33"/>
      <x:c r="H8" s="33"/>
      <x:c r="I8" s="33"/>
      <x:c r="J8" s="33"/>
    </x:row>
    <x:row r="9" ht="22" customHeight="1">
      <x:c r="A9" s="25" t="str">
        <x:v>2. Create a genuine Excel PivotTable from TRANSACTIONS!A6:K228. Filter Posting Status to Posted.</x:v>
      </x:c>
      <x:c r="B9" s="25"/>
      <x:c r="C9" s="25"/>
      <x:c r="D9" s="25"/>
      <x:c r="E9" s="25"/>
      <x:c r="F9" s="25"/>
      <x:c r="G9" s="25"/>
      <x:c r="H9" s="25"/>
      <x:c r="I9" s="25"/>
      <x:c r="J9" s="25"/>
    </x:row>
    <x:row r="10" ht="22" customHeight="1">
      <x:c r="A10" s="33" t="str">
        <x:v>3. Pivot A: rows = Department; columns = Cost Category; values = SUM of Signed Amount USD.</x:v>
      </x:c>
      <x:c r="B10" s="33"/>
      <x:c r="C10" s="33"/>
      <x:c r="D10" s="33"/>
      <x:c r="E10" s="33"/>
      <x:c r="F10" s="33"/>
      <x:c r="G10" s="33"/>
      <x:c r="H10" s="33"/>
      <x:c r="I10" s="33"/>
      <x:c r="J10" s="33"/>
    </x:row>
    <x:row r="11" ht="22" customHeight="1">
      <x:c r="A11" s="25" t="str">
        <x:v>4. Pivot B: rows = Month; columns = Department; values = SUM of Signed Amount USD.</x:v>
      </x:c>
      <x:c r="B11" s="25"/>
      <x:c r="C11" s="25"/>
      <x:c r="D11" s="25"/>
      <x:c r="E11" s="25"/>
      <x:c r="F11" s="25"/>
      <x:c r="G11" s="25"/>
      <x:c r="H11" s="25"/>
      <x:c r="I11" s="25"/>
      <x:c r="J11" s="25"/>
    </x:row>
    <x:row r="12" ht="22" customHeight="1">
      <x:c r="A12" s="33" t="str">
        <x:v>5. Format amounts as USD; retain negative supplier credits; check the grand total and 216 posted rows.</x:v>
      </x:c>
      <x:c r="B12" s="33"/>
      <x:c r="C12" s="33"/>
      <x:c r="D12" s="33"/>
      <x:c r="E12" s="33"/>
      <x:c r="F12" s="33"/>
      <x:c r="G12" s="33"/>
      <x:c r="H12" s="33"/>
      <x:c r="I12" s="33"/>
      <x:c r="J12" s="33"/>
    </x:row>
    <x:row r="13" ht="22" customHeight="1">
      <x:c r="A13" s="25" t="str">
        <x:v>6. Investigate two documented cost spikes and a supplier credit using EVIDENCE. Do not invent unsupported causes.</x:v>
      </x:c>
      <x:c r="B13" s="25"/>
      <x:c r="C13" s="25"/>
      <x:c r="D13" s="25"/>
      <x:c r="E13" s="25"/>
      <x:c r="F13" s="25"/>
      <x:c r="G13" s="25"/>
      <x:c r="H13" s="25"/>
      <x:c r="I13" s="25"/>
      <x:c r="J13" s="25"/>
    </x:row>
    <x:row r="14" ht="22" customHeight="1">
      <x:c r="A14" s="33" t="str">
        <x:v>7. Draft a 100–140 word manager note: largest cost department/category, cost trend, documented one-offs and a caveat.</x:v>
      </x:c>
      <x:c r="B14" s="33"/>
      <x:c r="C14" s="33"/>
      <x:c r="D14" s="33"/>
      <x:c r="E14" s="33"/>
      <x:c r="F14" s="33"/>
      <x:c r="G14" s="33"/>
      <x:c r="H14" s="33"/>
      <x:c r="I14" s="33"/>
      <x:c r="J14" s="33"/>
    </x:row>
    <x:row r="15" ht="22" customHeight="1">
      <x:c r="A15" s="25" t="str">
        <x:v>8. In SOLUTION, REFERENCE OUTPUT provides live SUMIFS cross-checks. It is NOT a native PivotTable.</x:v>
      </x:c>
      <x:c r="B15" s="25"/>
      <x:c r="C15" s="25"/>
      <x:c r="D15" s="25"/>
      <x:c r="E15" s="25"/>
      <x:c r="F15" s="25"/>
      <x:c r="G15" s="25"/>
      <x:c r="H15" s="25"/>
      <x:c r="I15" s="25"/>
      <x:c r="J15" s="25"/>
    </x:row>
    <x:row r="16" ht="22" customHeight="1">
      <x:c r="A16" s="33" t="str">
        <x:v>No macros. Amounts are signed expenses; positive = expense, negative = credit or reversal. Draft rows must be excluded.</x:v>
      </x:c>
      <x:c r="B16" s="33"/>
      <x:c r="C16" s="33"/>
      <x:c r="D16" s="33"/>
      <x:c r="E16" s="33"/>
      <x:c r="F16" s="33"/>
      <x:c r="G16" s="33"/>
      <x:c r="H16" s="33"/>
      <x:c r="I16" s="33"/>
      <x:c r="J16" s="33"/>
    </x:row>
    <x:row r="19" ht="31" customHeight="1">
      <x:c r="A19" s="17" t="str">
        <x:v>SUCCESS CRITERIA</x:v>
      </x:c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1" ht="22" customHeight="1">
      <x:c r="A21" s="25" t="str">
        <x:v>Pivots total to posted expenses, not all rows. Six Draft transactions are excluded.</x:v>
      </x:c>
      <x:c r="B21" s="25"/>
      <x:c r="C21" s="25"/>
      <x:c r="D21" s="25"/>
      <x:c r="E21" s="25"/>
      <x:c r="F21" s="25"/>
      <x:c r="G21" s="25"/>
      <x:c r="H21" s="25"/>
      <x:c r="I21" s="25"/>
      <x:c r="J21" s="25"/>
    </x:row>
    <x:row r="22" ht="22" customHeight="1">
      <x:c r="A22" s="25" t="str">
        <x:v>The department-by-category Pivot A and month-by-department Pivot B have the same grand total.</x:v>
      </x:c>
      <x:c r="B22" s="25"/>
      <x:c r="C22" s="25"/>
      <x:c r="D22" s="25"/>
      <x:c r="E22" s="25"/>
      <x:c r="F22" s="25"/>
      <x:c r="G22" s="25"/>
      <x:c r="H22" s="25"/>
      <x:c r="I22" s="25"/>
      <x:c r="J22" s="25"/>
    </x:row>
    <x:row r="23" ht="22" customHeight="1">
      <x:c r="A23" s="25" t="str">
        <x:v>Negative supplier credit is included as -$1,250.00, never treated as a positive expense.</x:v>
      </x:c>
      <x:c r="B23" s="25"/>
      <x:c r="C23" s="25"/>
      <x:c r="D23" s="25"/>
      <x:c r="E23" s="25"/>
      <x:c r="F23" s="25"/>
      <x:c r="G23" s="25"/>
      <x:c r="H23" s="25"/>
      <x:c r="I23" s="25"/>
      <x:c r="J23" s="25"/>
    </x:row>
    <x:row r="24" ht="22" customHeight="1">
      <x:c r="A24" s="25" t="str">
        <x:v>The manager note clearly distinguishes supported facts from hypotheses.</x:v>
      </x:c>
      <x:c r="B24" s="25"/>
      <x:c r="C24" s="25"/>
      <x:c r="D24" s="25"/>
      <x:c r="E24" s="25"/>
      <x:c r="F24" s="25"/>
      <x:c r="G24" s="25"/>
      <x:c r="H24" s="25"/>
      <x:c r="I24" s="25"/>
      <x:c r="J24" s="25"/>
    </x:row>
    <x:row r="25" ht="22" customHeight="1">
      <x:c r="A25" s="25" t="str">
        <x:v>Source data remains intact, and the pivot refresh procedure is understood.</x:v>
      </x:c>
      <x:c r="B25" s="25"/>
      <x:c r="C25" s="25"/>
      <x:c r="D25" s="25"/>
      <x:c r="E25" s="25"/>
      <x:c r="F25" s="25"/>
      <x:c r="G25" s="25"/>
      <x:c r="H25" s="25"/>
      <x:c r="I25" s="25"/>
      <x:c r="J25" s="25"/>
    </x:row>
    <x:row r="28" ht="31" customHeight="1">
      <x:c r="A28" s="17" t="str">
        <x:v>SHEETS INCLUDED</x:v>
      </x:c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30" ht="22" customHeight="1">
      <x:c r="A30" s="25" t="str">
        <x:v>TRANSACTIONS — 222 accounting rows; 216 Posted, 6 Draft. Month is an Excel formula in the solution.</x:v>
      </x:c>
      <x:c r="B30" s="25"/>
      <x:c r="C30" s="25"/>
      <x:c r="D30" s="25"/>
      <x:c r="E30" s="25"/>
      <x:c r="F30" s="25"/>
      <x:c r="G30" s="25"/>
      <x:c r="H30" s="25"/>
      <x:c r="I30" s="25"/>
      <x:c r="J30" s="25"/>
    </x:row>
    <x:row r="31" ht="22" customHeight="1">
      <x:c r="A31" s="25" t="str">
        <x:v>PIVOT LAB — empty workspace where you create the two native Excel PivotTables.</x:v>
      </x:c>
      <x:c r="B31" s="25"/>
      <x:c r="C31" s="25"/>
      <x:c r="D31" s="25"/>
      <x:c r="E31" s="25"/>
      <x:c r="F31" s="25"/>
      <x:c r="G31" s="25"/>
      <x:c r="H31" s="25"/>
      <x:c r="I31" s="25"/>
      <x:c r="J31" s="25"/>
    </x:row>
    <x:row r="32" ht="22" customHeight="1">
      <x:c r="A32" s="25" t="str">
        <x:v>EVIDENCE — fictional supporting notes documenting two unusual postings and a supplier credit.</x:v>
      </x:c>
      <x:c r="B32" s="25"/>
      <x:c r="C32" s="25"/>
      <x:c r="D32" s="25"/>
      <x:c r="E32" s="25"/>
      <x:c r="F32" s="25"/>
      <x:c r="G32" s="25"/>
      <x:c r="H32" s="25"/>
      <x:c r="I32" s="25"/>
      <x:c r="J32" s="25"/>
    </x:row>
    <x:row r="33" ht="22" customHeight="1">
      <x:c r="A33" s="25" t="str">
        <x:v>REFERENCE OUTPUT — independent SUMIFS summaries in the solution workbook only.</x:v>
      </x:c>
      <x:c r="B33" s="25"/>
      <x:c r="C33" s="25"/>
      <x:c r="D33" s="25"/>
      <x:c r="E33" s="25"/>
      <x:c r="F33" s="25"/>
      <x:c r="G33" s="25"/>
      <x:c r="H33" s="25"/>
      <x:c r="I33" s="25"/>
      <x:c r="J33" s="25"/>
    </x:row>
    <x:row r="34" ht="22" customHeight="1">
      <x:c r="A34" s="25" t="str">
        <x:v>QUALITY CHECKS — independent formula controls and expected totals.</x:v>
      </x:c>
      <x:c r="B34" s="25"/>
      <x:c r="C34" s="25"/>
      <x:c r="D34" s="25"/>
      <x:c r="E34" s="25"/>
      <x:c r="F34" s="25"/>
      <x:c r="G34" s="25"/>
      <x:c r="H34" s="25"/>
      <x:c r="I34" s="25"/>
      <x:c r="J34" s="25"/>
    </x:row>
  </x:sheetData>
  <x:mergeCells>
    <x:mergeCell ref="A1:J2"/>
    <x:mergeCell ref="A3:J3"/>
    <x:mergeCell ref="A7:J7"/>
    <x:mergeCell ref="A8:J8"/>
    <x:mergeCell ref="A9:J9"/>
    <x:mergeCell ref="A10:J10"/>
    <x:mergeCell ref="A11:J11"/>
    <x:mergeCell ref="A12:J12"/>
    <x:mergeCell ref="A13:J13"/>
    <x:mergeCell ref="A14:J14"/>
    <x:mergeCell ref="A15:J15"/>
    <x:mergeCell ref="A16:J16"/>
    <x:mergeCell ref="A21:J21"/>
    <x:mergeCell ref="A22:J22"/>
    <x:mergeCell ref="A23:J23"/>
    <x:mergeCell ref="A24:J24"/>
    <x:mergeCell ref="A25:J25"/>
    <x:mergeCell ref="A30:J30"/>
    <x:mergeCell ref="A31:J31"/>
    <x:mergeCell ref="A32:J32"/>
    <x:mergeCell ref="A33:J33"/>
    <x:mergeCell ref="A34:J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17" hidden="0" customWidth="1"/>
    <x:col min="4" max="4" width="19" hidden="0" customWidth="1"/>
    <x:col min="5" max="5" width="22" hidden="0" customWidth="1"/>
    <x:col min="6" max="6" width="24" hidden="0" customWidth="1"/>
    <x:col min="7" max="7" width="12" hidden="0" customWidth="1"/>
    <x:col min="8" max="8" width="37" hidden="0" customWidth="1"/>
    <x:col min="9" max="9" width="20" hidden="0" customWidth="1"/>
    <x:col min="10" max="10" width="18" hidden="0" customWidth="1"/>
    <x:col min="11" max="11" width="14" hidden="0" customWidth="1"/>
  </x:cols>
  <x:sheetData>
    <x:row r="1" ht="26" customHeight="1">
      <x:c r="A1" s="4" t="str">
        <x:v>OPERATING EXPENSE TRANSACTIONS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6" customHeight="1">
      <x:c r="A3" s="10" t="str">
        <x:v>Synthetic first-half 2026 source extract  •  Signed amounts in USD  •  Month is your helper field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6" ht="31" customHeight="1">
      <x:c r="A6" s="17" t="str">
        <x:v>Transaction ID</x:v>
      </x:c>
      <x:c r="B6" s="17" t="str">
        <x:v>Posting Date</x:v>
      </x:c>
      <x:c r="C6" s="17" t="str">
        <x:v>Month YYYY-MM</x:v>
      </x:c>
      <x:c r="D6" s="17" t="str">
        <x:v>Department</x:v>
      </x:c>
      <x:c r="E6" s="17" t="str">
        <x:v>Cost Category</x:v>
      </x:c>
      <x:c r="F6" s="17" t="str">
        <x:v>Vendor</x:v>
      </x:c>
      <x:c r="G6" s="17" t="str">
        <x:v>GL Account</x:v>
      </x:c>
      <x:c r="H6" s="17" t="str">
        <x:v>Description</x:v>
      </x:c>
      <x:c r="I6" s="17" t="str">
        <x:v>Signed Amount USD</x:v>
      </x:c>
      <x:c r="J6" s="17" t="str">
        <x:v>Posting Status</x:v>
      </x:c>
      <x:c r="K6" s="17" t="str">
        <x:v>Evidence ID</x:v>
      </x:c>
    </x:row>
    <x:row r="7" ht="20" customHeight="1">
      <x:c r="A7" s="42" t="str">
        <x:v>NS-01-FI-001</x:v>
      </x:c>
      <x:c r="B7" s="43" t="n">
        <x:v>46025</x:v>
      </x:c>
      <x:c r="C7" s="8" t="str">
        <x:f>TEXT(B7,"yyyy-mm")</x:f>
        <x:v>2026-01</x:v>
      </x:c>
      <x:c r="D7" s="42" t="str">
        <x:v>Finance</x:v>
      </x:c>
      <x:c r="E7" s="42" t="str">
        <x:v>Travel</x:v>
      </x:c>
      <x:c r="F7" s="42" t="str">
        <x:v>Mileage reimbursements</x:v>
      </x:c>
      <x:c r="G7" s="42" t="str">
        <x:v>6300</x:v>
      </x:c>
      <x:c r="H7" s="42" t="str">
        <x:v>travel expense - regular posting</x:v>
      </x:c>
      <x:c r="I7" s="46" t="n">
        <x:v>673.81</x:v>
      </x:c>
      <x:c r="J7" s="42" t="str">
        <x:v>Posted</x:v>
      </x:c>
      <x:c r="K7" s="42" t="str"/>
    </x:row>
    <x:row r="8" ht="20" customHeight="1">
      <x:c r="A8" s="42" t="str">
        <x:v>NS-01-SA-001</x:v>
      </x:c>
      <x:c r="B8" s="43" t="n">
        <x:v>46026</x:v>
      </x:c>
      <x:c r="C8" s="8" t="str">
        <x:f>TEXT(B8,"yyyy-mm")</x:f>
        <x:v>2026-01</x:v>
      </x:c>
      <x:c r="D8" s="42" t="str">
        <x:v>Sales</x:v>
      </x:c>
      <x:c r="E8" s="42" t="str">
        <x:v>Facilities</x:v>
      </x:c>
      <x:c r="F8" s="42" t="str">
        <x:v>Property Manager</x:v>
      </x:c>
      <x:c r="G8" s="42" t="str">
        <x:v>6400</x:v>
      </x:c>
      <x:c r="H8" s="42" t="str">
        <x:v>facilities expense - regular posting</x:v>
      </x:c>
      <x:c r="I8" s="46" t="n">
        <x:v>1630.16</x:v>
      </x:c>
      <x:c r="J8" s="42" t="str">
        <x:v>Posted</x:v>
      </x:c>
      <x:c r="K8" s="42" t="str"/>
    </x:row>
    <x:row r="9" ht="20" customHeight="1">
      <x:c r="A9" s="42" t="str">
        <x:v>NS-01-SA-009</x:v>
      </x:c>
      <x:c r="B9" s="43" t="n">
        <x:v>46026</x:v>
      </x:c>
      <x:c r="C9" s="8" t="str">
        <x:f>TEXT(B9,"yyyy-mm")</x:f>
        <x:v>2026-01</x:v>
      </x:c>
      <x:c r="D9" s="42" t="str">
        <x:v>Sales</x:v>
      </x:c>
      <x:c r="E9" s="42" t="str">
        <x:v>Marketing</x:v>
      </x:c>
      <x:c r="F9" s="42" t="str">
        <x:v>Campaign Studio</x:v>
      </x:c>
      <x:c r="G9" s="42" t="str">
        <x:v>6600</x:v>
      </x:c>
      <x:c r="H9" s="42" t="str">
        <x:v>marketing expense - regular posting</x:v>
      </x:c>
      <x:c r="I9" s="46" t="n">
        <x:v>1044.49</x:v>
      </x:c>
      <x:c r="J9" s="42" t="str">
        <x:v>Posted</x:v>
      </x:c>
      <x:c r="K9" s="42" t="str"/>
    </x:row>
    <x:row r="10" ht="20" customHeight="1">
      <x:c r="A10" s="42" t="str">
        <x:v>NS-01-OP-001</x:v>
      </x:c>
      <x:c r="B10" s="43" t="n">
        <x:v>46027</x:v>
      </x:c>
      <x:c r="C10" s="8" t="str">
        <x:f>TEXT(B10,"yyyy-mm")</x:f>
        <x:v>2026-01</x:v>
      </x:c>
      <x:c r="D10" s="42" t="str">
        <x:v>Operations</x:v>
      </x:c>
      <x:c r="E10" s="42" t="str">
        <x:v>Facilities</x:v>
      </x:c>
      <x:c r="F10" s="42" t="str">
        <x:v>Office Utilities</x:v>
      </x:c>
      <x:c r="G10" s="42" t="str">
        <x:v>6400</x:v>
      </x:c>
      <x:c r="H10" s="42" t="str">
        <x:v>facilities expense - regular posting</x:v>
      </x:c>
      <x:c r="I10" s="46" t="n">
        <x:v>1857.64</x:v>
      </x:c>
      <x:c r="J10" s="42" t="str">
        <x:v>Posted</x:v>
      </x:c>
      <x:c r="K10" s="42" t="str"/>
    </x:row>
    <x:row r="11" ht="20" customHeight="1">
      <x:c r="A11" s="42" t="str">
        <x:v>NS-01-TE-001</x:v>
      </x:c>
      <x:c r="B11" s="43" t="n">
        <x:v>46027</x:v>
      </x:c>
      <x:c r="C11" s="8" t="str">
        <x:f>TEXT(B11,"yyyy-mm")</x:f>
        <x:v>2026-01</x:v>
      </x:c>
      <x:c r="D11" s="42" t="str">
        <x:v>Technology</x:v>
      </x:c>
      <x:c r="E11" s="42" t="str">
        <x:v>Payroll</x:v>
      </x:c>
      <x:c r="F11" s="42" t="str">
        <x:v>Temporary workforce</x:v>
      </x:c>
      <x:c r="G11" s="42" t="str">
        <x:v>6100</x:v>
      </x:c>
      <x:c r="H11" s="42" t="str">
        <x:v>payroll expense - regular posting</x:v>
      </x:c>
      <x:c r="I11" s="46" t="n">
        <x:v>2393.09</x:v>
      </x:c>
      <x:c r="J11" s="42" t="str">
        <x:v>Posted</x:v>
      </x:c>
      <x:c r="K11" s="42" t="str"/>
    </x:row>
    <x:row r="12" ht="20" customHeight="1">
      <x:c r="A12" s="42" t="str">
        <x:v>NS-01-TE-002</x:v>
      </x:c>
      <x:c r="B12" s="43" t="n">
        <x:v>46028</x:v>
      </x:c>
      <x:c r="C12" s="8" t="str">
        <x:f>TEXT(B12,"yyyy-mm")</x:f>
        <x:v>2026-01</x:v>
      </x:c>
      <x:c r="D12" s="42" t="str">
        <x:v>Technology</x:v>
      </x:c>
      <x:c r="E12" s="42" t="str">
        <x:v>Payroll</x:v>
      </x:c>
      <x:c r="F12" s="42" t="str">
        <x:v>Temporary workforce</x:v>
      </x:c>
      <x:c r="G12" s="42" t="str">
        <x:v>6100</x:v>
      </x:c>
      <x:c r="H12" s="42" t="str">
        <x:v>payroll expense - regular posting</x:v>
      </x:c>
      <x:c r="I12" s="46" t="n">
        <x:v>2789</x:v>
      </x:c>
      <x:c r="J12" s="42" t="str">
        <x:v>Posted</x:v>
      </x:c>
      <x:c r="K12" s="42" t="str"/>
    </x:row>
    <x:row r="13" ht="20" customHeight="1">
      <x:c r="A13" s="42" t="str">
        <x:v>NS-01-OP-002</x:v>
      </x:c>
      <x:c r="B13" s="43" t="n">
        <x:v>46029</x:v>
      </x:c>
      <x:c r="C13" s="8" t="str">
        <x:f>TEXT(B13,"yyyy-mm")</x:f>
        <x:v>2026-01</x:v>
      </x:c>
      <x:c r="D13" s="42" t="str">
        <x:v>Operations</x:v>
      </x:c>
      <x:c r="E13" s="42" t="str">
        <x:v>Marketing</x:v>
      </x:c>
      <x:c r="F13" s="42" t="str">
        <x:v>Digital Ads Agency</x:v>
      </x:c>
      <x:c r="G13" s="42" t="str">
        <x:v>6600</x:v>
      </x:c>
      <x:c r="H13" s="42" t="str">
        <x:v>marketing expense - regular posting</x:v>
      </x:c>
      <x:c r="I13" s="46" t="n">
        <x:v>1269.64</x:v>
      </x:c>
      <x:c r="J13" s="42" t="str">
        <x:v>Posted</x:v>
      </x:c>
      <x:c r="K13" s="42" t="str"/>
    </x:row>
    <x:row r="14" ht="20" customHeight="1">
      <x:c r="A14" s="42" t="str">
        <x:v>NS-01-FI-002</x:v>
      </x:c>
      <x:c r="B14" s="43" t="n">
        <x:v>46030</x:v>
      </x:c>
      <x:c r="C14" s="8" t="str">
        <x:f>TEXT(B14,"yyyy-mm")</x:f>
        <x:v>2026-01</x:v>
      </x:c>
      <x:c r="D14" s="42" t="str">
        <x:v>Finance</x:v>
      </x:c>
      <x:c r="E14" s="42" t="str">
        <x:v>Payroll</x:v>
      </x:c>
      <x:c r="F14" s="42" t="str">
        <x:v>Temporary workforce</x:v>
      </x:c>
      <x:c r="G14" s="42" t="str">
        <x:v>6100</x:v>
      </x:c>
      <x:c r="H14" s="42" t="str">
        <x:v>payroll expense - regular posting</x:v>
      </x:c>
      <x:c r="I14" s="46" t="n">
        <x:v>4010.16</x:v>
      </x:c>
      <x:c r="J14" s="42" t="str">
        <x:v>Posted</x:v>
      </x:c>
      <x:c r="K14" s="42" t="str"/>
    </x:row>
    <x:row r="15" ht="20" customHeight="1">
      <x:c r="A15" s="42" t="str">
        <x:v>NS-01-SA-002</x:v>
      </x:c>
      <x:c r="B15" s="43" t="n">
        <x:v>46030</x:v>
      </x:c>
      <x:c r="C15" s="8" t="str">
        <x:f>TEXT(B15,"yyyy-mm")</x:f>
        <x:v>2026-01</x:v>
      </x:c>
      <x:c r="D15" s="42" t="str">
        <x:v>Sales</x:v>
      </x:c>
      <x:c r="E15" s="42" t="str">
        <x:v>Travel</x:v>
      </x:c>
      <x:c r="F15" s="42" t="str">
        <x:v>Rail &amp; Air Travel</x:v>
      </x:c>
      <x:c r="G15" s="42" t="str">
        <x:v>6300</x:v>
      </x:c>
      <x:c r="H15" s="42" t="str">
        <x:v>travel expense - regular posting</x:v>
      </x:c>
      <x:c r="I15" s="46" t="n">
        <x:v>246.05</x:v>
      </x:c>
      <x:c r="J15" s="42" t="str">
        <x:v>Posted</x:v>
      </x:c>
      <x:c r="K15" s="42" t="str"/>
    </x:row>
    <x:row r="16" ht="20" customHeight="1">
      <x:c r="A16" s="42" t="str">
        <x:v>NS-01-OP-003</x:v>
      </x:c>
      <x:c r="B16" s="43" t="n">
        <x:v>46031</x:v>
      </x:c>
      <x:c r="C16" s="8" t="str">
        <x:f>TEXT(B16,"yyyy-mm")</x:f>
        <x:v>2026-01</x:v>
      </x:c>
      <x:c r="D16" s="42" t="str">
        <x:v>Operations</x:v>
      </x:c>
      <x:c r="E16" s="42" t="str">
        <x:v>Facilities</x:v>
      </x:c>
      <x:c r="F16" s="42" t="str">
        <x:v>Office Utilities</x:v>
      </x:c>
      <x:c r="G16" s="42" t="str">
        <x:v>6400</x:v>
      </x:c>
      <x:c r="H16" s="42" t="str">
        <x:v>facilities expense - regular posting</x:v>
      </x:c>
      <x:c r="I16" s="46" t="n">
        <x:v>1946.51</x:v>
      </x:c>
      <x:c r="J16" s="42" t="str">
        <x:v>Posted</x:v>
      </x:c>
      <x:c r="K16" s="42" t="str"/>
    </x:row>
    <x:row r="17" ht="20" customHeight="1">
      <x:c r="A17" s="42" t="str">
        <x:v>NS-01-FI-003</x:v>
      </x:c>
      <x:c r="B17" s="43" t="n">
        <x:v>46032</x:v>
      </x:c>
      <x:c r="C17" s="8" t="str">
        <x:f>TEXT(B17,"yyyy-mm")</x:f>
        <x:v>2026-01</x:v>
      </x:c>
      <x:c r="D17" s="42" t="str">
        <x:v>Finance</x:v>
      </x:c>
      <x:c r="E17" s="42" t="str">
        <x:v>Facilities</x:v>
      </x:c>
      <x:c r="F17" s="42" t="str">
        <x:v>Property Manager</x:v>
      </x:c>
      <x:c r="G17" s="42" t="str">
        <x:v>6400</x:v>
      </x:c>
      <x:c r="H17" s="42" t="str">
        <x:v>facilities expense - regular posting</x:v>
      </x:c>
      <x:c r="I17" s="46" t="n">
        <x:v>1121.75</x:v>
      </x:c>
      <x:c r="J17" s="42" t="str">
        <x:v>Posted</x:v>
      </x:c>
      <x:c r="K17" s="42" t="str"/>
    </x:row>
    <x:row r="18" ht="20" customHeight="1">
      <x:c r="A18" s="42" t="str">
        <x:v>NS-01-SA-003</x:v>
      </x:c>
      <x:c r="B18" s="43" t="n">
        <x:v>46032</x:v>
      </x:c>
      <x:c r="C18" s="8" t="str">
        <x:f>TEXT(B18,"yyyy-mm")</x:f>
        <x:v>2026-01</x:v>
      </x:c>
      <x:c r="D18" s="42" t="str">
        <x:v>Sales</x:v>
      </x:c>
      <x:c r="E18" s="42" t="str">
        <x:v>Facilities</x:v>
      </x:c>
      <x:c r="F18" s="42" t="str">
        <x:v>Property Manager</x:v>
      </x:c>
      <x:c r="G18" s="42" t="str">
        <x:v>6400</x:v>
      </x:c>
      <x:c r="H18" s="42" t="str">
        <x:v>facilities expense - regular posting</x:v>
      </x:c>
      <x:c r="I18" s="46" t="n">
        <x:v>1734.28</x:v>
      </x:c>
      <x:c r="J18" s="42" t="str">
        <x:v>Posted</x:v>
      </x:c>
      <x:c r="K18" s="42" t="str"/>
    </x:row>
    <x:row r="19" ht="20" customHeight="1">
      <x:c r="A19" s="42" t="str">
        <x:v>NS-01-TE-003</x:v>
      </x:c>
      <x:c r="B19" s="43" t="n">
        <x:v>46032</x:v>
      </x:c>
      <x:c r="C19" s="8" t="str">
        <x:f>TEXT(B19,"yyyy-mm")</x:f>
        <x:v>2026-01</x:v>
      </x:c>
      <x:c r="D19" s="42" t="str">
        <x:v>Technology</x:v>
      </x:c>
      <x:c r="E19" s="42" t="str">
        <x:v>Software</x:v>
      </x:c>
      <x:c r="F19" s="42" t="str">
        <x:v>Analytics Systems</x:v>
      </x:c>
      <x:c r="G19" s="42" t="str">
        <x:v>6200</x:v>
      </x:c>
      <x:c r="H19" s="42" t="str">
        <x:v>software expense - regular posting</x:v>
      </x:c>
      <x:c r="I19" s="46" t="n">
        <x:v>1504.76</x:v>
      </x:c>
      <x:c r="J19" s="42" t="str">
        <x:v>Posted</x:v>
      </x:c>
      <x:c r="K19" s="42" t="str"/>
    </x:row>
    <x:row r="20" ht="20" customHeight="1">
      <x:c r="A20" s="42" t="str">
        <x:v>NS-01-FI-004</x:v>
      </x:c>
      <x:c r="B20" s="43" t="n">
        <x:v>46034</x:v>
      </x:c>
      <x:c r="C20" s="8" t="str">
        <x:f>TEXT(B20,"yyyy-mm")</x:f>
        <x:v>2026-01</x:v>
      </x:c>
      <x:c r="D20" s="42" t="str">
        <x:v>Finance</x:v>
      </x:c>
      <x:c r="E20" s="42" t="str">
        <x:v>Payroll</x:v>
      </x:c>
      <x:c r="F20" s="42" t="str">
        <x:v>Temporary workforce</x:v>
      </x:c>
      <x:c r="G20" s="42" t="str">
        <x:v>6100</x:v>
      </x:c>
      <x:c r="H20" s="42" t="str">
        <x:v>payroll expense - regular posting</x:v>
      </x:c>
      <x:c r="I20" s="46" t="n">
        <x:v>3801.2</x:v>
      </x:c>
      <x:c r="J20" s="42" t="str">
        <x:v>Posted</x:v>
      </x:c>
      <x:c r="K20" s="42" t="str"/>
    </x:row>
    <x:row r="21" ht="20" customHeight="1">
      <x:c r="A21" s="42" t="str">
        <x:v>NS-01-OP-004</x:v>
      </x:c>
      <x:c r="B21" s="43" t="n">
        <x:v>46034</x:v>
      </x:c>
      <x:c r="C21" s="8" t="str">
        <x:f>TEXT(B21,"yyyy-mm")</x:f>
        <x:v>2026-01</x:v>
      </x:c>
      <x:c r="D21" s="42" t="str">
        <x:v>Operations</x:v>
      </x:c>
      <x:c r="E21" s="42" t="str">
        <x:v>Payroll</x:v>
      </x:c>
      <x:c r="F21" s="42" t="str">
        <x:v>Staff payroll</x:v>
      </x:c>
      <x:c r="G21" s="42" t="str">
        <x:v>6100</x:v>
      </x:c>
      <x:c r="H21" s="42" t="str">
        <x:v>payroll expense - regular posting</x:v>
      </x:c>
      <x:c r="I21" s="46" t="n">
        <x:v>2626.08</x:v>
      </x:c>
      <x:c r="J21" s="42" t="str">
        <x:v>Posted</x:v>
      </x:c>
      <x:c r="K21" s="42" t="str"/>
    </x:row>
    <x:row r="22" ht="20" customHeight="1">
      <x:c r="A22" s="42" t="str">
        <x:v>NS-01-SA-004</x:v>
      </x:c>
      <x:c r="B22" s="43" t="n">
        <x:v>46034</x:v>
      </x:c>
      <x:c r="C22" s="8" t="str">
        <x:f>TEXT(B22,"yyyy-mm")</x:f>
        <x:v>2026-01</x:v>
      </x:c>
      <x:c r="D22" s="42" t="str">
        <x:v>Sales</x:v>
      </x:c>
      <x:c r="E22" s="42" t="str">
        <x:v>Professional Fees</x:v>
      </x:c>
      <x:c r="F22" s="42" t="str">
        <x:v>Advisory Partners</x:v>
      </x:c>
      <x:c r="G22" s="42" t="str">
        <x:v>6500</x:v>
      </x:c>
      <x:c r="H22" s="42" t="str">
        <x:v>professional fees expense - regular posting</x:v>
      </x:c>
      <x:c r="I22" s="46" t="n">
        <x:v>2154.28</x:v>
      </x:c>
      <x:c r="J22" s="42" t="str">
        <x:v>Posted</x:v>
      </x:c>
      <x:c r="K22" s="42" t="str"/>
    </x:row>
    <x:row r="23" ht="20" customHeight="1">
      <x:c r="A23" s="42" t="str">
        <x:v>NS-01-TE-004</x:v>
      </x:c>
      <x:c r="B23" s="43" t="n">
        <x:v>46035</x:v>
      </x:c>
      <x:c r="C23" s="8" t="str">
        <x:f>TEXT(B23,"yyyy-mm")</x:f>
        <x:v>2026-01</x:v>
      </x:c>
      <x:c r="D23" s="42" t="str">
        <x:v>Technology</x:v>
      </x:c>
      <x:c r="E23" s="42" t="str">
        <x:v>Software</x:v>
      </x:c>
      <x:c r="F23" s="42" t="str">
        <x:v>Office Apps Co.</x:v>
      </x:c>
      <x:c r="G23" s="42" t="str">
        <x:v>6200</x:v>
      </x:c>
      <x:c r="H23" s="42" t="str">
        <x:v>software expense - regular posting</x:v>
      </x:c>
      <x:c r="I23" s="46" t="n">
        <x:v>648.69</x:v>
      </x:c>
      <x:c r="J23" s="42" t="str">
        <x:v>Posted</x:v>
      </x:c>
      <x:c r="K23" s="42" t="str"/>
    </x:row>
    <x:row r="24" ht="20" customHeight="1">
      <x:c r="A24" s="42" t="str">
        <x:v>NS-01-OP-005</x:v>
      </x:c>
      <x:c r="B24" s="43" t="n">
        <x:v>46037</x:v>
      </x:c>
      <x:c r="C24" s="8" t="str">
        <x:f>TEXT(B24,"yyyy-mm")</x:f>
        <x:v>2026-01</x:v>
      </x:c>
      <x:c r="D24" s="42" t="str">
        <x:v>Operations</x:v>
      </x:c>
      <x:c r="E24" s="42" t="str">
        <x:v>Payroll</x:v>
      </x:c>
      <x:c r="F24" s="42" t="str">
        <x:v>Temporary workforce</x:v>
      </x:c>
      <x:c r="G24" s="42" t="str">
        <x:v>6100</x:v>
      </x:c>
      <x:c r="H24" s="42" t="str">
        <x:v>payroll expense - regular posting</x:v>
      </x:c>
      <x:c r="I24" s="46" t="n">
        <x:v>1652.54</x:v>
      </x:c>
      <x:c r="J24" s="42" t="str">
        <x:v>Posted</x:v>
      </x:c>
      <x:c r="K24" s="42" t="str"/>
    </x:row>
    <x:row r="25" ht="20" customHeight="1">
      <x:c r="A25" s="42" t="str">
        <x:v>NS-01-FI-005</x:v>
      </x:c>
      <x:c r="B25" s="43" t="n">
        <x:v>46038</x:v>
      </x:c>
      <x:c r="C25" s="8" t="str">
        <x:f>TEXT(B25,"yyyy-mm")</x:f>
        <x:v>2026-01</x:v>
      </x:c>
      <x:c r="D25" s="42" t="str">
        <x:v>Finance</x:v>
      </x:c>
      <x:c r="E25" s="42" t="str">
        <x:v>Professional Fees</x:v>
      </x:c>
      <x:c r="F25" s="42" t="str">
        <x:v>Legal Services</x:v>
      </x:c>
      <x:c r="G25" s="42" t="str">
        <x:v>6500</x:v>
      </x:c>
      <x:c r="H25" s="42" t="str">
        <x:v>professional fees expense - regular posting</x:v>
      </x:c>
      <x:c r="I25" s="46" t="n">
        <x:v>1246.24</x:v>
      </x:c>
      <x:c r="J25" s="42" t="str">
        <x:v>Posted</x:v>
      </x:c>
      <x:c r="K25" s="42" t="str"/>
    </x:row>
    <x:row r="26" ht="20" customHeight="1">
      <x:c r="A26" s="42" t="str">
        <x:v>NS-01-SA-005</x:v>
      </x:c>
      <x:c r="B26" s="43" t="n">
        <x:v>46038</x:v>
      </x:c>
      <x:c r="C26" s="8" t="str">
        <x:f>TEXT(B26,"yyyy-mm")</x:f>
        <x:v>2026-01</x:v>
      </x:c>
      <x:c r="D26" s="42" t="str">
        <x:v>Sales</x:v>
      </x:c>
      <x:c r="E26" s="42" t="str">
        <x:v>Software</x:v>
      </x:c>
      <x:c r="F26" s="42" t="str">
        <x:v>Analytics Systems</x:v>
      </x:c>
      <x:c r="G26" s="42" t="str">
        <x:v>6200</x:v>
      </x:c>
      <x:c r="H26" s="42" t="str">
        <x:v>software expense - regular posting</x:v>
      </x:c>
      <x:c r="I26" s="46" t="n">
        <x:v>1493.55</x:v>
      </x:c>
      <x:c r="J26" s="42" t="str">
        <x:v>Posted</x:v>
      </x:c>
      <x:c r="K26" s="42" t="str"/>
    </x:row>
    <x:row r="27" ht="20" customHeight="1">
      <x:c r="A27" s="42" t="str">
        <x:v>NS-01-TE-005</x:v>
      </x:c>
      <x:c r="B27" s="43" t="n">
        <x:v>46038</x:v>
      </x:c>
      <x:c r="C27" s="8" t="str">
        <x:f>TEXT(B27,"yyyy-mm")</x:f>
        <x:v>2026-01</x:v>
      </x:c>
      <x:c r="D27" s="42" t="str">
        <x:v>Technology</x:v>
      </x:c>
      <x:c r="E27" s="42" t="str">
        <x:v>Software</x:v>
      </x:c>
      <x:c r="F27" s="42" t="str">
        <x:v>Cloud Platform Co.</x:v>
      </x:c>
      <x:c r="G27" s="42" t="str">
        <x:v>6200</x:v>
      </x:c>
      <x:c r="H27" s="42" t="str">
        <x:v>software expense - regular posting</x:v>
      </x:c>
      <x:c r="I27" s="46" t="n">
        <x:v>1041.91</x:v>
      </x:c>
      <x:c r="J27" s="42" t="str">
        <x:v>Posted</x:v>
      </x:c>
      <x:c r="K27" s="42" t="str"/>
    </x:row>
    <x:row r="28" ht="20" customHeight="1">
      <x:c r="A28" s="42" t="str">
        <x:v>NS-01-FI-006</x:v>
      </x:c>
      <x:c r="B28" s="43" t="n">
        <x:v>46040</x:v>
      </x:c>
      <x:c r="C28" s="8" t="str">
        <x:f>TEXT(B28,"yyyy-mm")</x:f>
        <x:v>2026-01</x:v>
      </x:c>
      <x:c r="D28" s="42" t="str">
        <x:v>Finance</x:v>
      </x:c>
      <x:c r="E28" s="42" t="str">
        <x:v>Payroll</x:v>
      </x:c>
      <x:c r="F28" s="42" t="str">
        <x:v>Staff payroll</x:v>
      </x:c>
      <x:c r="G28" s="42" t="str">
        <x:v>6100</x:v>
      </x:c>
      <x:c r="H28" s="42" t="str">
        <x:v>payroll expense - regular posting</x:v>
      </x:c>
      <x:c r="I28" s="46" t="n">
        <x:v>2366.82</x:v>
      </x:c>
      <x:c r="J28" s="42" t="str">
        <x:v>Posted</x:v>
      </x:c>
      <x:c r="K28" s="42" t="str"/>
    </x:row>
    <x:row r="29" ht="20" customHeight="1">
      <x:c r="A29" s="42" t="str">
        <x:v>NS-01-OP-006</x:v>
      </x:c>
      <x:c r="B29" s="43" t="n">
        <x:v>46040</x:v>
      </x:c>
      <x:c r="C29" s="8" t="str">
        <x:f>TEXT(B29,"yyyy-mm")</x:f>
        <x:v>2026-01</x:v>
      </x:c>
      <x:c r="D29" s="42" t="str">
        <x:v>Operations</x:v>
      </x:c>
      <x:c r="E29" s="42" t="str">
        <x:v>Marketing</x:v>
      </x:c>
      <x:c r="F29" s="42" t="str">
        <x:v>Event Services</x:v>
      </x:c>
      <x:c r="G29" s="42" t="str">
        <x:v>6600</x:v>
      </x:c>
      <x:c r="H29" s="42" t="str">
        <x:v>marketing expense - regular posting</x:v>
      </x:c>
      <x:c r="I29" s="46" t="n">
        <x:v>575.62</x:v>
      </x:c>
      <x:c r="J29" s="42" t="str">
        <x:v>Posted</x:v>
      </x:c>
      <x:c r="K29" s="42" t="str"/>
    </x:row>
    <x:row r="30" ht="20" customHeight="1">
      <x:c r="A30" s="42" t="str">
        <x:v>NS-01-TE-006</x:v>
      </x:c>
      <x:c r="B30" s="43" t="n">
        <x:v>46041</x:v>
      </x:c>
      <x:c r="C30" s="8" t="str">
        <x:f>TEXT(B30,"yyyy-mm")</x:f>
        <x:v>2026-01</x:v>
      </x:c>
      <x:c r="D30" s="42" t="str">
        <x:v>Technology</x:v>
      </x:c>
      <x:c r="E30" s="42" t="str">
        <x:v>Payroll</x:v>
      </x:c>
      <x:c r="F30" s="42" t="str">
        <x:v>Staff payroll</x:v>
      </x:c>
      <x:c r="G30" s="42" t="str">
        <x:v>6100</x:v>
      </x:c>
      <x:c r="H30" s="42" t="str">
        <x:v>payroll expense - regular posting</x:v>
      </x:c>
      <x:c r="I30" s="46" t="n">
        <x:v>1431.25</x:v>
      </x:c>
      <x:c r="J30" s="42" t="str">
        <x:v>Posted</x:v>
      </x:c>
      <x:c r="K30" s="42" t="str"/>
    </x:row>
    <x:row r="31" ht="20" customHeight="1">
      <x:c r="A31" s="42" t="str">
        <x:v>NS-01-SA-006</x:v>
      </x:c>
      <x:c r="B31" s="43" t="n">
        <x:v>46042</x:v>
      </x:c>
      <x:c r="C31" s="8" t="str">
        <x:f>TEXT(B31,"yyyy-mm")</x:f>
        <x:v>2026-01</x:v>
      </x:c>
      <x:c r="D31" s="42" t="str">
        <x:v>Sales</x:v>
      </x:c>
      <x:c r="E31" s="42" t="str">
        <x:v>Marketing</x:v>
      </x:c>
      <x:c r="F31" s="42" t="str">
        <x:v>Campaign Studio</x:v>
      </x:c>
      <x:c r="G31" s="42" t="str">
        <x:v>6600</x:v>
      </x:c>
      <x:c r="H31" s="42" t="str">
        <x:v>marketing expense - regular posting</x:v>
      </x:c>
      <x:c r="I31" s="46" t="n">
        <x:v>820.94</x:v>
      </x:c>
      <x:c r="J31" s="42" t="str">
        <x:v>Posted</x:v>
      </x:c>
      <x:c r="K31" s="42" t="str"/>
    </x:row>
    <x:row r="32" ht="20" customHeight="1">
      <x:c r="A32" s="42" t="str">
        <x:v>NS-01-FI-007</x:v>
      </x:c>
      <x:c r="B32" s="43" t="n">
        <x:v>46043</x:v>
      </x:c>
      <x:c r="C32" s="8" t="str">
        <x:f>TEXT(B32,"yyyy-mm")</x:f>
        <x:v>2026-01</x:v>
      </x:c>
      <x:c r="D32" s="42" t="str">
        <x:v>Finance</x:v>
      </x:c>
      <x:c r="E32" s="42" t="str">
        <x:v>Software</x:v>
      </x:c>
      <x:c r="F32" s="42" t="str">
        <x:v>Cloud Platform Co.</x:v>
      </x:c>
      <x:c r="G32" s="42" t="str">
        <x:v>6200</x:v>
      </x:c>
      <x:c r="H32" s="42" t="str">
        <x:v>software expense - regular posting</x:v>
      </x:c>
      <x:c r="I32" s="46" t="n">
        <x:v>507.98</x:v>
      </x:c>
      <x:c r="J32" s="42" t="str">
        <x:v>Posted</x:v>
      </x:c>
      <x:c r="K32" s="42" t="str"/>
    </x:row>
    <x:row r="33" ht="20" customHeight="1">
      <x:c r="A33" s="42" t="str">
        <x:v>NS-01-OP-007</x:v>
      </x:c>
      <x:c r="B33" s="43" t="n">
        <x:v>46043</x:v>
      </x:c>
      <x:c r="C33" s="8" t="str">
        <x:f>TEXT(B33,"yyyy-mm")</x:f>
        <x:v>2026-01</x:v>
      </x:c>
      <x:c r="D33" s="42" t="str">
        <x:v>Operations</x:v>
      </x:c>
      <x:c r="E33" s="42" t="str">
        <x:v>Facilities</x:v>
      </x:c>
      <x:c r="F33" s="42" t="str">
        <x:v>Office Utilities</x:v>
      </x:c>
      <x:c r="G33" s="42" t="str">
        <x:v>6400</x:v>
      </x:c>
      <x:c r="H33" s="42" t="str">
        <x:v>facilities expense - regular posting</x:v>
      </x:c>
      <x:c r="I33" s="46" t="n">
        <x:v>1281.95</x:v>
      </x:c>
      <x:c r="J33" s="42" t="str">
        <x:v>Posted</x:v>
      </x:c>
      <x:c r="K33" s="42" t="str"/>
    </x:row>
    <x:row r="34" ht="20" customHeight="1">
      <x:c r="A34" s="42" t="str">
        <x:v>NS-01-SA-007</x:v>
      </x:c>
      <x:c r="B34" s="43" t="n">
        <x:v>46045</x:v>
      </x:c>
      <x:c r="C34" s="8" t="str">
        <x:f>TEXT(B34,"yyyy-mm")</x:f>
        <x:v>2026-01</x:v>
      </x:c>
      <x:c r="D34" s="42" t="str">
        <x:v>Sales</x:v>
      </x:c>
      <x:c r="E34" s="42" t="str">
        <x:v>Payroll</x:v>
      </x:c>
      <x:c r="F34" s="42" t="str">
        <x:v>Temporary workforce</x:v>
      </x:c>
      <x:c r="G34" s="42" t="str">
        <x:v>6100</x:v>
      </x:c>
      <x:c r="H34" s="42" t="str">
        <x:v>payroll expense - regular posting</x:v>
      </x:c>
      <x:c r="I34" s="46" t="n">
        <x:v>1577.41</x:v>
      </x:c>
      <x:c r="J34" s="42" t="str">
        <x:v>Posted</x:v>
      </x:c>
      <x:c r="K34" s="42" t="str"/>
    </x:row>
    <x:row r="35" ht="20" customHeight="1">
      <x:c r="A35" s="42" t="str">
        <x:v>NS-01-TE-007</x:v>
      </x:c>
      <x:c r="B35" s="43" t="n">
        <x:v>46045</x:v>
      </x:c>
      <x:c r="C35" s="8" t="str">
        <x:f>TEXT(B35,"yyyy-mm")</x:f>
        <x:v>2026-01</x:v>
      </x:c>
      <x:c r="D35" s="42" t="str">
        <x:v>Technology</x:v>
      </x:c>
      <x:c r="E35" s="42" t="str">
        <x:v>Travel</x:v>
      </x:c>
      <x:c r="F35" s="42" t="str">
        <x:v>Mileage reimbursements</x:v>
      </x:c>
      <x:c r="G35" s="42" t="str">
        <x:v>6300</x:v>
      </x:c>
      <x:c r="H35" s="42" t="str">
        <x:v>travel expense - regular posting</x:v>
      </x:c>
      <x:c r="I35" s="46" t="n">
        <x:v>307.57</x:v>
      </x:c>
      <x:c r="J35" s="42" t="str">
        <x:v>Posted</x:v>
      </x:c>
      <x:c r="K35" s="42" t="str"/>
    </x:row>
    <x:row r="36" ht="20" customHeight="1">
      <x:c r="A36" s="42" t="str">
        <x:v>NS-01-FI-008</x:v>
      </x:c>
      <x:c r="B36" s="43" t="n">
        <x:v>46046</x:v>
      </x:c>
      <x:c r="C36" s="8" t="str">
        <x:f>TEXT(B36,"yyyy-mm")</x:f>
        <x:v>2026-01</x:v>
      </x:c>
      <x:c r="D36" s="42" t="str">
        <x:v>Finance</x:v>
      </x:c>
      <x:c r="E36" s="42" t="str">
        <x:v>Professional Fees</x:v>
      </x:c>
      <x:c r="F36" s="42" t="str">
        <x:v>Legal Services</x:v>
      </x:c>
      <x:c r="G36" s="42" t="str">
        <x:v>6500</x:v>
      </x:c>
      <x:c r="H36" s="42" t="str">
        <x:v>professional fees expense - regular posting</x:v>
      </x:c>
      <x:c r="I36" s="46" t="n">
        <x:v>1120.01</x:v>
      </x:c>
      <x:c r="J36" s="42" t="str">
        <x:v>Posted</x:v>
      </x:c>
      <x:c r="K36" s="42" t="str"/>
    </x:row>
    <x:row r="37" ht="20" customHeight="1">
      <x:c r="A37" s="42" t="str">
        <x:v>NS-01-OP-008</x:v>
      </x:c>
      <x:c r="B37" s="43" t="n">
        <x:v>46047</x:v>
      </x:c>
      <x:c r="C37" s="8" t="str">
        <x:f>TEXT(B37,"yyyy-mm")</x:f>
        <x:v>2026-01</x:v>
      </x:c>
      <x:c r="D37" s="42" t="str">
        <x:v>Operations</x:v>
      </x:c>
      <x:c r="E37" s="42" t="str">
        <x:v>Payroll</x:v>
      </x:c>
      <x:c r="F37" s="42" t="str">
        <x:v>Temporary workforce</x:v>
      </x:c>
      <x:c r="G37" s="42" t="str">
        <x:v>6100</x:v>
      </x:c>
      <x:c r="H37" s="42" t="str">
        <x:v>payroll expense - regular posting</x:v>
      </x:c>
      <x:c r="I37" s="46" t="n">
        <x:v>2846.54</x:v>
      </x:c>
      <x:c r="J37" s="42" t="str">
        <x:v>Posted</x:v>
      </x:c>
      <x:c r="K37" s="42" t="str"/>
    </x:row>
    <x:row r="38" ht="20" customHeight="1">
      <x:c r="A38" s="42" t="str">
        <x:v>DRAFT-2026-01</x:v>
      </x:c>
      <x:c r="B38" s="43" t="n">
        <x:v>46048</x:v>
      </x:c>
      <x:c r="C38" s="8" t="str">
        <x:f>TEXT(B38,"yyyy-mm")</x:f>
        <x:v>2026-01</x:v>
      </x:c>
      <x:c r="D38" s="42" t="str">
        <x:v>Technology</x:v>
      </x:c>
      <x:c r="E38" s="42" t="str">
        <x:v>Facilities</x:v>
      </x:c>
      <x:c r="F38" s="42" t="str">
        <x:v>Building Services</x:v>
      </x:c>
      <x:c r="G38" s="42" t="str">
        <x:v>6400</x:v>
      </x:c>
      <x:c r="H38" s="42" t="str">
        <x:v>Pending approval; NOT POSTED</x:v>
      </x:c>
      <x:c r="I38" s="46" t="n">
        <x:v>1900.35</x:v>
      </x:c>
      <x:c r="J38" s="42" t="str">
        <x:v>Draft</x:v>
      </x:c>
      <x:c r="K38" s="42" t="str"/>
    </x:row>
    <x:row r="39" ht="20" customHeight="1">
      <x:c r="A39" s="42" t="str">
        <x:v>NS-01-SA-008</x:v>
      </x:c>
      <x:c r="B39" s="43" t="n">
        <x:v>46048</x:v>
      </x:c>
      <x:c r="C39" s="8" t="str">
        <x:f>TEXT(B39,"yyyy-mm")</x:f>
        <x:v>2026-01</x:v>
      </x:c>
      <x:c r="D39" s="42" t="str">
        <x:v>Sales</x:v>
      </x:c>
      <x:c r="E39" s="42" t="str">
        <x:v>Facilities</x:v>
      </x:c>
      <x:c r="F39" s="42" t="str">
        <x:v>Office Utilities</x:v>
      </x:c>
      <x:c r="G39" s="42" t="str">
        <x:v>6400</x:v>
      </x:c>
      <x:c r="H39" s="42" t="str">
        <x:v>facilities expense - regular posting</x:v>
      </x:c>
      <x:c r="I39" s="46" t="n">
        <x:v>914.46</x:v>
      </x:c>
      <x:c r="J39" s="42" t="str">
        <x:v>Posted</x:v>
      </x:c>
      <x:c r="K39" s="42" t="str"/>
    </x:row>
    <x:row r="40" ht="20" customHeight="1">
      <x:c r="A40" s="42" t="str">
        <x:v>NS-01-TE-008</x:v>
      </x:c>
      <x:c r="B40" s="43" t="n">
        <x:v>46048</x:v>
      </x:c>
      <x:c r="C40" s="8" t="str">
        <x:f>TEXT(B40,"yyyy-mm")</x:f>
        <x:v>2026-01</x:v>
      </x:c>
      <x:c r="D40" s="42" t="str">
        <x:v>Technology</x:v>
      </x:c>
      <x:c r="E40" s="42" t="str">
        <x:v>Facilities</x:v>
      </x:c>
      <x:c r="F40" s="42" t="str">
        <x:v>Property Manager</x:v>
      </x:c>
      <x:c r="G40" s="42" t="str">
        <x:v>6400</x:v>
      </x:c>
      <x:c r="H40" s="42" t="str">
        <x:v>facilities expense - regular posting</x:v>
      </x:c>
      <x:c r="I40" s="46" t="n">
        <x:v>948.46</x:v>
      </x:c>
      <x:c r="J40" s="42" t="str">
        <x:v>Posted</x:v>
      </x:c>
      <x:c r="K40" s="42" t="str"/>
    </x:row>
    <x:row r="41" ht="20" customHeight="1">
      <x:c r="A41" s="42" t="str">
        <x:v>NS-01-FI-009</x:v>
      </x:c>
      <x:c r="B41" s="43" t="n">
        <x:v>46049</x:v>
      </x:c>
      <x:c r="C41" s="8" t="str">
        <x:f>TEXT(B41,"yyyy-mm")</x:f>
        <x:v>2026-01</x:v>
      </x:c>
      <x:c r="D41" s="42" t="str">
        <x:v>Finance</x:v>
      </x:c>
      <x:c r="E41" s="42" t="str">
        <x:v>Payroll</x:v>
      </x:c>
      <x:c r="F41" s="42" t="str">
        <x:v>Temporary workforce</x:v>
      </x:c>
      <x:c r="G41" s="42" t="str">
        <x:v>6100</x:v>
      </x:c>
      <x:c r="H41" s="42" t="str">
        <x:v>payroll expense - regular posting</x:v>
      </x:c>
      <x:c r="I41" s="46" t="n">
        <x:v>3364.46</x:v>
      </x:c>
      <x:c r="J41" s="42" t="str">
        <x:v>Posted</x:v>
      </x:c>
      <x:c r="K41" s="42" t="str"/>
    </x:row>
    <x:row r="42" ht="20" customHeight="1">
      <x:c r="A42" s="42" t="str">
        <x:v>NS-01-OP-009</x:v>
      </x:c>
      <x:c r="B42" s="43" t="n">
        <x:v>46049</x:v>
      </x:c>
      <x:c r="C42" s="8" t="str">
        <x:f>TEXT(B42,"yyyy-mm")</x:f>
        <x:v>2026-01</x:v>
      </x:c>
      <x:c r="D42" s="42" t="str">
        <x:v>Operations</x:v>
      </x:c>
      <x:c r="E42" s="42" t="str">
        <x:v>Payroll</x:v>
      </x:c>
      <x:c r="F42" s="42" t="str">
        <x:v>Temporary workforce</x:v>
      </x:c>
      <x:c r="G42" s="42" t="str">
        <x:v>6100</x:v>
      </x:c>
      <x:c r="H42" s="42" t="str">
        <x:v>payroll expense - regular posting</x:v>
      </x:c>
      <x:c r="I42" s="46" t="n">
        <x:v>3832.77</x:v>
      </x:c>
      <x:c r="J42" s="42" t="str">
        <x:v>Posted</x:v>
      </x:c>
      <x:c r="K42" s="42" t="str"/>
    </x:row>
    <x:row r="43" ht="20" customHeight="1">
      <x:c r="A43" s="42" t="str">
        <x:v>NS-01-TE-009</x:v>
      </x:c>
      <x:c r="B43" s="43" t="n">
        <x:v>46049</x:v>
      </x:c>
      <x:c r="C43" s="8" t="str">
        <x:f>TEXT(B43,"yyyy-mm")</x:f>
        <x:v>2026-01</x:v>
      </x:c>
      <x:c r="D43" s="42" t="str">
        <x:v>Technology</x:v>
      </x:c>
      <x:c r="E43" s="42" t="str">
        <x:v>Travel</x:v>
      </x:c>
      <x:c r="F43" s="42" t="str">
        <x:v>Mileage reimbursements</x:v>
      </x:c>
      <x:c r="G43" s="42" t="str">
        <x:v>6300</x:v>
      </x:c>
      <x:c r="H43" s="42" t="str">
        <x:v>travel expense - regular posting</x:v>
      </x:c>
      <x:c r="I43" s="46" t="n">
        <x:v>238.68</x:v>
      </x:c>
      <x:c r="J43" s="42" t="str">
        <x:v>Posted</x:v>
      </x:c>
      <x:c r="K43" s="42" t="str"/>
    </x:row>
    <x:row r="44" ht="20" customHeight="1">
      <x:c r="A44" s="42" t="str">
        <x:v>NS-02-FI-001</x:v>
      </x:c>
      <x:c r="B44" s="43" t="n">
        <x:v>46056</x:v>
      </x:c>
      <x:c r="C44" s="8" t="str">
        <x:f>TEXT(B44,"yyyy-mm")</x:f>
        <x:v>2026-02</x:v>
      </x:c>
      <x:c r="D44" s="42" t="str">
        <x:v>Finance</x:v>
      </x:c>
      <x:c r="E44" s="42" t="str">
        <x:v>Marketing</x:v>
      </x:c>
      <x:c r="F44" s="42" t="str">
        <x:v>Digital Ads Agency</x:v>
      </x:c>
      <x:c r="G44" s="42" t="str">
        <x:v>6600</x:v>
      </x:c>
      <x:c r="H44" s="42" t="str">
        <x:v>marketing expense - regular posting</x:v>
      </x:c>
      <x:c r="I44" s="46" t="n">
        <x:v>1455.46</x:v>
      </x:c>
      <x:c r="J44" s="42" t="str">
        <x:v>Posted</x:v>
      </x:c>
      <x:c r="K44" s="42" t="str"/>
    </x:row>
    <x:row r="45" ht="20" customHeight="1">
      <x:c r="A45" s="42" t="str">
        <x:v>NS-02-OP-001</x:v>
      </x:c>
      <x:c r="B45" s="43" t="n">
        <x:v>46056</x:v>
      </x:c>
      <x:c r="C45" s="8" t="str">
        <x:f>TEXT(B45,"yyyy-mm")</x:f>
        <x:v>2026-02</x:v>
      </x:c>
      <x:c r="D45" s="42" t="str">
        <x:v>Operations</x:v>
      </x:c>
      <x:c r="E45" s="42" t="str">
        <x:v>Facilities</x:v>
      </x:c>
      <x:c r="F45" s="42" t="str">
        <x:v>Office Utilities</x:v>
      </x:c>
      <x:c r="G45" s="42" t="str">
        <x:v>6400</x:v>
      </x:c>
      <x:c r="H45" s="42" t="str">
        <x:v>facilities expense - regular posting</x:v>
      </x:c>
      <x:c r="I45" s="46" t="n">
        <x:v>738.12</x:v>
      </x:c>
      <x:c r="J45" s="42" t="str">
        <x:v>Posted</x:v>
      </x:c>
      <x:c r="K45" s="42" t="str"/>
    </x:row>
    <x:row r="46" ht="20" customHeight="1">
      <x:c r="A46" s="42" t="str">
        <x:v>NS-02-TE-009</x:v>
      </x:c>
      <x:c r="B46" s="43" t="n">
        <x:v>46057</x:v>
      </x:c>
      <x:c r="C46" s="8" t="str">
        <x:f>TEXT(B46,"yyyy-mm")</x:f>
        <x:v>2026-02</x:v>
      </x:c>
      <x:c r="D46" s="42" t="str">
        <x:v>Technology</x:v>
      </x:c>
      <x:c r="E46" s="42" t="str">
        <x:v>Travel</x:v>
      </x:c>
      <x:c r="F46" s="42" t="str">
        <x:v>Hotel Services</x:v>
      </x:c>
      <x:c r="G46" s="42" t="str">
        <x:v>6300</x:v>
      </x:c>
      <x:c r="H46" s="42" t="str">
        <x:v>travel expense - regular posting</x:v>
      </x:c>
      <x:c r="I46" s="46" t="n">
        <x:v>870.47</x:v>
      </x:c>
      <x:c r="J46" s="42" t="str">
        <x:v>Posted</x:v>
      </x:c>
      <x:c r="K46" s="42" t="str"/>
    </x:row>
    <x:row r="47" ht="20" customHeight="1">
      <x:c r="A47" s="42" t="str">
        <x:v>NS-02-SA-001</x:v>
      </x:c>
      <x:c r="B47" s="43" t="n">
        <x:v>46058</x:v>
      </x:c>
      <x:c r="C47" s="8" t="str">
        <x:f>TEXT(B47,"yyyy-mm")</x:f>
        <x:v>2026-02</x:v>
      </x:c>
      <x:c r="D47" s="42" t="str">
        <x:v>Sales</x:v>
      </x:c>
      <x:c r="E47" s="42" t="str">
        <x:v>Software</x:v>
      </x:c>
      <x:c r="F47" s="42" t="str">
        <x:v>Analytics Systems</x:v>
      </x:c>
      <x:c r="G47" s="42" t="str">
        <x:v>6200</x:v>
      </x:c>
      <x:c r="H47" s="42" t="str">
        <x:v>software expense - regular posting</x:v>
      </x:c>
      <x:c r="I47" s="46" t="n">
        <x:v>1509.48</x:v>
      </x:c>
      <x:c r="J47" s="42" t="str">
        <x:v>Posted</x:v>
      </x:c>
      <x:c r="K47" s="42" t="str"/>
    </x:row>
    <x:row r="48" ht="20" customHeight="1">
      <x:c r="A48" s="42" t="str">
        <x:v>NS-02-TE-001</x:v>
      </x:c>
      <x:c r="B48" s="43" t="n">
        <x:v>46058</x:v>
      </x:c>
      <x:c r="C48" s="8" t="str">
        <x:f>TEXT(B48,"yyyy-mm")</x:f>
        <x:v>2026-02</x:v>
      </x:c>
      <x:c r="D48" s="42" t="str">
        <x:v>Technology</x:v>
      </x:c>
      <x:c r="E48" s="42" t="str">
        <x:v>Payroll</x:v>
      </x:c>
      <x:c r="F48" s="42" t="str">
        <x:v>Temporary workforce</x:v>
      </x:c>
      <x:c r="G48" s="42" t="str">
        <x:v>6100</x:v>
      </x:c>
      <x:c r="H48" s="42" t="str">
        <x:v>payroll expense - regular posting</x:v>
      </x:c>
      <x:c r="I48" s="46" t="n">
        <x:v>3642.54</x:v>
      </x:c>
      <x:c r="J48" s="42" t="str">
        <x:v>Posted</x:v>
      </x:c>
      <x:c r="K48" s="42" t="str"/>
    </x:row>
    <x:row r="49" ht="20" customHeight="1">
      <x:c r="A49" s="42" t="str">
        <x:v>NS-02-FI-002</x:v>
      </x:c>
      <x:c r="B49" s="43" t="n">
        <x:v>46059</x:v>
      </x:c>
      <x:c r="C49" s="8" t="str">
        <x:f>TEXT(B49,"yyyy-mm")</x:f>
        <x:v>2026-02</x:v>
      </x:c>
      <x:c r="D49" s="42" t="str">
        <x:v>Finance</x:v>
      </x:c>
      <x:c r="E49" s="42" t="str">
        <x:v>Professional Fees</x:v>
      </x:c>
      <x:c r="F49" s="42" t="str">
        <x:v>Compliance Specialists</x:v>
      </x:c>
      <x:c r="G49" s="42" t="str">
        <x:v>6500</x:v>
      </x:c>
      <x:c r="H49" s="42" t="str">
        <x:v>professional fees expense - regular posting</x:v>
      </x:c>
      <x:c r="I49" s="46" t="n">
        <x:v>2115.88</x:v>
      </x:c>
      <x:c r="J49" s="42" t="str">
        <x:v>Posted</x:v>
      </x:c>
      <x:c r="K49" s="42" t="str"/>
    </x:row>
    <x:row r="50" ht="20" customHeight="1">
      <x:c r="A50" s="42" t="str">
        <x:v>NS-02-OP-002</x:v>
      </x:c>
      <x:c r="B50" s="43" t="n">
        <x:v>46059</x:v>
      </x:c>
      <x:c r="C50" s="8" t="str">
        <x:f>TEXT(B50,"yyyy-mm")</x:f>
        <x:v>2026-02</x:v>
      </x:c>
      <x:c r="D50" s="42" t="str">
        <x:v>Operations</x:v>
      </x:c>
      <x:c r="E50" s="42" t="str">
        <x:v>Facilities</x:v>
      </x:c>
      <x:c r="F50" s="42" t="str">
        <x:v>Office Utilities</x:v>
      </x:c>
      <x:c r="G50" s="42" t="str">
        <x:v>6400</x:v>
      </x:c>
      <x:c r="H50" s="42" t="str">
        <x:v>facilities expense - regular posting</x:v>
      </x:c>
      <x:c r="I50" s="46" t="n">
        <x:v>903.8</x:v>
      </x:c>
      <x:c r="J50" s="42" t="str">
        <x:v>Posted</x:v>
      </x:c>
      <x:c r="K50" s="42" t="str"/>
    </x:row>
    <x:row r="51" ht="20" customHeight="1">
      <x:c r="A51" s="42" t="str">
        <x:v>NS-02-TE-002</x:v>
      </x:c>
      <x:c r="B51" s="43" t="n">
        <x:v>46060</x:v>
      </x:c>
      <x:c r="C51" s="8" t="str">
        <x:f>TEXT(B51,"yyyy-mm")</x:f>
        <x:v>2026-02</x:v>
      </x:c>
      <x:c r="D51" s="42" t="str">
        <x:v>Technology</x:v>
      </x:c>
      <x:c r="E51" s="42" t="str">
        <x:v>Software</x:v>
      </x:c>
      <x:c r="F51" s="42" t="str">
        <x:v>Office Apps Co.</x:v>
      </x:c>
      <x:c r="G51" s="42" t="str">
        <x:v>6200</x:v>
      </x:c>
      <x:c r="H51" s="42" t="str">
        <x:v>software expense - regular posting</x:v>
      </x:c>
      <x:c r="I51" s="46" t="n">
        <x:v>1434.67</x:v>
      </x:c>
      <x:c r="J51" s="42" t="str">
        <x:v>Posted</x:v>
      </x:c>
      <x:c r="K51" s="42" t="str"/>
    </x:row>
    <x:row r="52" ht="20" customHeight="1">
      <x:c r="A52" s="42" t="str">
        <x:v>NS-02-SA-002</x:v>
      </x:c>
      <x:c r="B52" s="43" t="n">
        <x:v>46061</x:v>
      </x:c>
      <x:c r="C52" s="8" t="str">
        <x:f>TEXT(B52,"yyyy-mm")</x:f>
        <x:v>2026-02</x:v>
      </x:c>
      <x:c r="D52" s="42" t="str">
        <x:v>Sales</x:v>
      </x:c>
      <x:c r="E52" s="42" t="str">
        <x:v>Marketing</x:v>
      </x:c>
      <x:c r="F52" s="42" t="str">
        <x:v>Campaign Studio</x:v>
      </x:c>
      <x:c r="G52" s="42" t="str">
        <x:v>6600</x:v>
      </x:c>
      <x:c r="H52" s="42" t="str">
        <x:v>marketing expense - regular posting</x:v>
      </x:c>
      <x:c r="I52" s="46" t="n">
        <x:v>1017.31</x:v>
      </x:c>
      <x:c r="J52" s="42" t="str">
        <x:v>Posted</x:v>
      </x:c>
      <x:c r="K52" s="42" t="str"/>
    </x:row>
    <x:row r="53" ht="20" customHeight="1">
      <x:c r="A53" s="42" t="str">
        <x:v>NS-02-OP-003</x:v>
      </x:c>
      <x:c r="B53" s="43" t="n">
        <x:v>46062</x:v>
      </x:c>
      <x:c r="C53" s="8" t="str">
        <x:f>TEXT(B53,"yyyy-mm")</x:f>
        <x:v>2026-02</x:v>
      </x:c>
      <x:c r="D53" s="42" t="str">
        <x:v>Operations</x:v>
      </x:c>
      <x:c r="E53" s="42" t="str">
        <x:v>Payroll</x:v>
      </x:c>
      <x:c r="F53" s="42" t="str">
        <x:v>Temporary workforce</x:v>
      </x:c>
      <x:c r="G53" s="42" t="str">
        <x:v>6100</x:v>
      </x:c>
      <x:c r="H53" s="42" t="str">
        <x:v>payroll expense - regular posting</x:v>
      </x:c>
      <x:c r="I53" s="46" t="n">
        <x:v>3337.51</x:v>
      </x:c>
      <x:c r="J53" s="42" t="str">
        <x:v>Posted</x:v>
      </x:c>
      <x:c r="K53" s="42" t="str"/>
    </x:row>
    <x:row r="54" ht="20" customHeight="1">
      <x:c r="A54" s="42" t="str">
        <x:v>NS-02-SA-003</x:v>
      </x:c>
      <x:c r="B54" s="43" t="n">
        <x:v>46063</x:v>
      </x:c>
      <x:c r="C54" s="8" t="str">
        <x:f>TEXT(B54,"yyyy-mm")</x:f>
        <x:v>2026-02</x:v>
      </x:c>
      <x:c r="D54" s="42" t="str">
        <x:v>Sales</x:v>
      </x:c>
      <x:c r="E54" s="42" t="str">
        <x:v>Payroll</x:v>
      </x:c>
      <x:c r="F54" s="42" t="str">
        <x:v>Temporary workforce</x:v>
      </x:c>
      <x:c r="G54" s="42" t="str">
        <x:v>6100</x:v>
      </x:c>
      <x:c r="H54" s="42" t="str">
        <x:v>payroll expense - regular posting</x:v>
      </x:c>
      <x:c r="I54" s="46" t="n">
        <x:v>1685.95</x:v>
      </x:c>
      <x:c r="J54" s="42" t="str">
        <x:v>Posted</x:v>
      </x:c>
      <x:c r="K54" s="42" t="str"/>
    </x:row>
    <x:row r="55" ht="20" customHeight="1">
      <x:c r="A55" s="42" t="str">
        <x:v>NS-02-TE-003</x:v>
      </x:c>
      <x:c r="B55" s="43" t="n">
        <x:v>46063</x:v>
      </x:c>
      <x:c r="C55" s="8" t="str">
        <x:f>TEXT(B55,"yyyy-mm")</x:f>
        <x:v>2026-02</x:v>
      </x:c>
      <x:c r="D55" s="42" t="str">
        <x:v>Technology</x:v>
      </x:c>
      <x:c r="E55" s="42" t="str">
        <x:v>Software</x:v>
      </x:c>
      <x:c r="F55" s="42" t="str">
        <x:v>Office Apps Co.</x:v>
      </x:c>
      <x:c r="G55" s="42" t="str">
        <x:v>6200</x:v>
      </x:c>
      <x:c r="H55" s="42" t="str">
        <x:v>software expense - regular posting</x:v>
      </x:c>
      <x:c r="I55" s="46" t="n">
        <x:v>1208.79</x:v>
      </x:c>
      <x:c r="J55" s="42" t="str">
        <x:v>Posted</x:v>
      </x:c>
      <x:c r="K55" s="42" t="str"/>
    </x:row>
    <x:row r="56" ht="20" customHeight="1">
      <x:c r="A56" s="42" t="str">
        <x:v>NS-02-FI-003</x:v>
      </x:c>
      <x:c r="B56" s="43" t="n">
        <x:v>46064</x:v>
      </x:c>
      <x:c r="C56" s="8" t="str">
        <x:f>TEXT(B56,"yyyy-mm")</x:f>
        <x:v>2026-02</x:v>
      </x:c>
      <x:c r="D56" s="42" t="str">
        <x:v>Finance</x:v>
      </x:c>
      <x:c r="E56" s="42" t="str">
        <x:v>Professional Fees</x:v>
      </x:c>
      <x:c r="F56" s="42" t="str">
        <x:v>Compliance Specialists</x:v>
      </x:c>
      <x:c r="G56" s="42" t="str">
        <x:v>6500</x:v>
      </x:c>
      <x:c r="H56" s="42" t="str">
        <x:v>professional fees expense - regular posting</x:v>
      </x:c>
      <x:c r="I56" s="46" t="n">
        <x:v>2450.87</x:v>
      </x:c>
      <x:c r="J56" s="42" t="str">
        <x:v>Posted</x:v>
      </x:c>
      <x:c r="K56" s="42" t="str"/>
    </x:row>
    <x:row r="57" ht="20" customHeight="1">
      <x:c r="A57" s="42" t="str">
        <x:v>NS-02-FI-004</x:v>
      </x:c>
      <x:c r="B57" s="43" t="n">
        <x:v>46065</x:v>
      </x:c>
      <x:c r="C57" s="8" t="str">
        <x:f>TEXT(B57,"yyyy-mm")</x:f>
        <x:v>2026-02</x:v>
      </x:c>
      <x:c r="D57" s="42" t="str">
        <x:v>Finance</x:v>
      </x:c>
      <x:c r="E57" s="42" t="str">
        <x:v>Software</x:v>
      </x:c>
      <x:c r="F57" s="42" t="str">
        <x:v>Analytics Systems</x:v>
      </x:c>
      <x:c r="G57" s="42" t="str">
        <x:v>6200</x:v>
      </x:c>
      <x:c r="H57" s="42" t="str">
        <x:v>software expense - regular posting</x:v>
      </x:c>
      <x:c r="I57" s="46" t="n">
        <x:v>668.4</x:v>
      </x:c>
      <x:c r="J57" s="42" t="str">
        <x:v>Posted</x:v>
      </x:c>
      <x:c r="K57" s="42" t="str"/>
    </x:row>
    <x:row r="58" ht="20" customHeight="1">
      <x:c r="A58" s="42" t="str">
        <x:v>NS-02-OP-004</x:v>
      </x:c>
      <x:c r="B58" s="43" t="n">
        <x:v>46065</x:v>
      </x:c>
      <x:c r="C58" s="8" t="str">
        <x:f>TEXT(B58,"yyyy-mm")</x:f>
        <x:v>2026-02</x:v>
      </x:c>
      <x:c r="D58" s="42" t="str">
        <x:v>Operations</x:v>
      </x:c>
      <x:c r="E58" s="42" t="str">
        <x:v>Travel</x:v>
      </x:c>
      <x:c r="F58" s="42" t="str">
        <x:v>Hotel Services</x:v>
      </x:c>
      <x:c r="G58" s="42" t="str">
        <x:v>6300</x:v>
      </x:c>
      <x:c r="H58" s="42" t="str">
        <x:v>travel expense - regular posting</x:v>
      </x:c>
      <x:c r="I58" s="46" t="n">
        <x:v>651.24</x:v>
      </x:c>
      <x:c r="J58" s="42" t="str">
        <x:v>Posted</x:v>
      </x:c>
      <x:c r="K58" s="42" t="str"/>
    </x:row>
    <x:row r="59" ht="20" customHeight="1">
      <x:c r="A59" s="42" t="str">
        <x:v>NS-02-SA-004</x:v>
      </x:c>
      <x:c r="B59" s="43" t="n">
        <x:v>46067</x:v>
      </x:c>
      <x:c r="C59" s="8" t="str">
        <x:f>TEXT(B59,"yyyy-mm")</x:f>
        <x:v>2026-02</x:v>
      </x:c>
      <x:c r="D59" s="42" t="str">
        <x:v>Sales</x:v>
      </x:c>
      <x:c r="E59" s="42" t="str">
        <x:v>Marketing</x:v>
      </x:c>
      <x:c r="F59" s="42" t="str">
        <x:v>Digital Ads Agency</x:v>
      </x:c>
      <x:c r="G59" s="42" t="str">
        <x:v>6600</x:v>
      </x:c>
      <x:c r="H59" s="42" t="str">
        <x:v>marketing expense - regular posting</x:v>
      </x:c>
      <x:c r="I59" s="46" t="n">
        <x:v>1015.85</x:v>
      </x:c>
      <x:c r="J59" s="42" t="str">
        <x:v>Posted</x:v>
      </x:c>
      <x:c r="K59" s="42" t="str"/>
    </x:row>
    <x:row r="60" ht="20" customHeight="1">
      <x:c r="A60" s="42" t="str">
        <x:v>NS-02-TE-004</x:v>
      </x:c>
      <x:c r="B60" s="43" t="n">
        <x:v>46067</x:v>
      </x:c>
      <x:c r="C60" s="8" t="str">
        <x:f>TEXT(B60,"yyyy-mm")</x:f>
        <x:v>2026-02</x:v>
      </x:c>
      <x:c r="D60" s="42" t="str">
        <x:v>Technology</x:v>
      </x:c>
      <x:c r="E60" s="42" t="str">
        <x:v>Payroll</x:v>
      </x:c>
      <x:c r="F60" s="42" t="str">
        <x:v>Staff payroll</x:v>
      </x:c>
      <x:c r="G60" s="42" t="str">
        <x:v>6100</x:v>
      </x:c>
      <x:c r="H60" s="42" t="str">
        <x:v>payroll expense - regular posting</x:v>
      </x:c>
      <x:c r="I60" s="46" t="n">
        <x:v>2093.93</x:v>
      </x:c>
      <x:c r="J60" s="42" t="str">
        <x:v>Posted</x:v>
      </x:c>
      <x:c r="K60" s="42" t="str"/>
    </x:row>
    <x:row r="61" ht="20" customHeight="1">
      <x:c r="A61" s="42" t="str">
        <x:v>NS-02-FI-005</x:v>
      </x:c>
      <x:c r="B61" s="43" t="n">
        <x:v>46069</x:v>
      </x:c>
      <x:c r="C61" s="8" t="str">
        <x:f>TEXT(B61,"yyyy-mm")</x:f>
        <x:v>2026-02</x:v>
      </x:c>
      <x:c r="D61" s="42" t="str">
        <x:v>Finance</x:v>
      </x:c>
      <x:c r="E61" s="42" t="str">
        <x:v>Software</x:v>
      </x:c>
      <x:c r="F61" s="42" t="str">
        <x:v>Analytics Systems</x:v>
      </x:c>
      <x:c r="G61" s="42" t="str">
        <x:v>6200</x:v>
      </x:c>
      <x:c r="H61" s="42" t="str">
        <x:v>software expense - regular posting</x:v>
      </x:c>
      <x:c r="I61" s="46" t="n">
        <x:v>471.95</x:v>
      </x:c>
      <x:c r="J61" s="42" t="str">
        <x:v>Posted</x:v>
      </x:c>
      <x:c r="K61" s="42" t="str"/>
    </x:row>
    <x:row r="62" ht="20" customHeight="1">
      <x:c r="A62" s="42" t="str">
        <x:v>NS-02-OP-005</x:v>
      </x:c>
      <x:c r="B62" s="43" t="n">
        <x:v>46069</x:v>
      </x:c>
      <x:c r="C62" s="8" t="str">
        <x:f>TEXT(B62,"yyyy-mm")</x:f>
        <x:v>2026-02</x:v>
      </x:c>
      <x:c r="D62" s="42" t="str">
        <x:v>Operations</x:v>
      </x:c>
      <x:c r="E62" s="42" t="str">
        <x:v>Payroll</x:v>
      </x:c>
      <x:c r="F62" s="42" t="str">
        <x:v>Temporary workforce</x:v>
      </x:c>
      <x:c r="G62" s="42" t="str">
        <x:v>6100</x:v>
      </x:c>
      <x:c r="H62" s="42" t="str">
        <x:v>payroll expense - regular posting</x:v>
      </x:c>
      <x:c r="I62" s="46" t="n">
        <x:v>2526.99</x:v>
      </x:c>
      <x:c r="J62" s="42" t="str">
        <x:v>Posted</x:v>
      </x:c>
      <x:c r="K62" s="42" t="str"/>
    </x:row>
    <x:row r="63" ht="20" customHeight="1">
      <x:c r="A63" s="42" t="str">
        <x:v>NS-02-SA-005</x:v>
      </x:c>
      <x:c r="B63" s="43" t="n">
        <x:v>46069</x:v>
      </x:c>
      <x:c r="C63" s="8" t="str">
        <x:f>TEXT(B63,"yyyy-mm")</x:f>
        <x:v>2026-02</x:v>
      </x:c>
      <x:c r="D63" s="42" t="str">
        <x:v>Sales</x:v>
      </x:c>
      <x:c r="E63" s="42" t="str">
        <x:v>Facilities</x:v>
      </x:c>
      <x:c r="F63" s="42" t="str">
        <x:v>Building Services</x:v>
      </x:c>
      <x:c r="G63" s="42" t="str">
        <x:v>6400</x:v>
      </x:c>
      <x:c r="H63" s="42" t="str">
        <x:v>facilities expense - regular posting</x:v>
      </x:c>
      <x:c r="I63" s="46" t="n">
        <x:v>1003.62</x:v>
      </x:c>
      <x:c r="J63" s="42" t="str">
        <x:v>Posted</x:v>
      </x:c>
      <x:c r="K63" s="42" t="str"/>
    </x:row>
    <x:row r="64" ht="20" customHeight="1">
      <x:c r="A64" s="42" t="str">
        <x:v>NS-02-TE-005</x:v>
      </x:c>
      <x:c r="B64" s="43" t="n">
        <x:v>46070</x:v>
      </x:c>
      <x:c r="C64" s="8" t="str">
        <x:f>TEXT(B64,"yyyy-mm")</x:f>
        <x:v>2026-02</x:v>
      </x:c>
      <x:c r="D64" s="42" t="str">
        <x:v>Technology</x:v>
      </x:c>
      <x:c r="E64" s="42" t="str">
        <x:v>Professional Fees</x:v>
      </x:c>
      <x:c r="F64" s="42" t="str">
        <x:v>Advisory Partners</x:v>
      </x:c>
      <x:c r="G64" s="42" t="str">
        <x:v>6500</x:v>
      </x:c>
      <x:c r="H64" s="42" t="str">
        <x:v>professional fees expense - regular posting</x:v>
      </x:c>
      <x:c r="I64" s="46" t="n">
        <x:v>1958.49</x:v>
      </x:c>
      <x:c r="J64" s="42" t="str">
        <x:v>Posted</x:v>
      </x:c>
      <x:c r="K64" s="42" t="str"/>
    </x:row>
    <x:row r="65" ht="20" customHeight="1">
      <x:c r="A65" s="42" t="str">
        <x:v>NS-02-TE-006</x:v>
      </x:c>
      <x:c r="B65" s="43" t="n">
        <x:v>46071</x:v>
      </x:c>
      <x:c r="C65" s="8" t="str">
        <x:f>TEXT(B65,"yyyy-mm")</x:f>
        <x:v>2026-02</x:v>
      </x:c>
      <x:c r="D65" s="42" t="str">
        <x:v>Technology</x:v>
      </x:c>
      <x:c r="E65" s="42" t="str">
        <x:v>Payroll</x:v>
      </x:c>
      <x:c r="F65" s="42" t="str">
        <x:v>Staff payroll</x:v>
      </x:c>
      <x:c r="G65" s="42" t="str">
        <x:v>6100</x:v>
      </x:c>
      <x:c r="H65" s="42" t="str">
        <x:v>payroll expense - regular posting</x:v>
      </x:c>
      <x:c r="I65" s="46" t="n">
        <x:v>4228.78</x:v>
      </x:c>
      <x:c r="J65" s="42" t="str">
        <x:v>Posted</x:v>
      </x:c>
      <x:c r="K65" s="42" t="str"/>
    </x:row>
    <x:row r="66" ht="20" customHeight="1">
      <x:c r="A66" s="42" t="str">
        <x:v>NS-02-OP-006</x:v>
      </x:c>
      <x:c r="B66" s="43" t="n">
        <x:v>46072</x:v>
      </x:c>
      <x:c r="C66" s="8" t="str">
        <x:f>TEXT(B66,"yyyy-mm")</x:f>
        <x:v>2026-02</x:v>
      </x:c>
      <x:c r="D66" s="42" t="str">
        <x:v>Operations</x:v>
      </x:c>
      <x:c r="E66" s="42" t="str">
        <x:v>Payroll</x:v>
      </x:c>
      <x:c r="F66" s="42" t="str">
        <x:v>Temporary workforce</x:v>
      </x:c>
      <x:c r="G66" s="42" t="str">
        <x:v>6100</x:v>
      </x:c>
      <x:c r="H66" s="42" t="str">
        <x:v>payroll expense - regular posting</x:v>
      </x:c>
      <x:c r="I66" s="46" t="n">
        <x:v>2281.55</x:v>
      </x:c>
      <x:c r="J66" s="42" t="str">
        <x:v>Posted</x:v>
      </x:c>
      <x:c r="K66" s="42" t="str"/>
    </x:row>
    <x:row r="67" ht="20" customHeight="1">
      <x:c r="A67" s="42" t="str">
        <x:v>NS-02-FI-006</x:v>
      </x:c>
      <x:c r="B67" s="43" t="n">
        <x:v>46073</x:v>
      </x:c>
      <x:c r="C67" s="8" t="str">
        <x:f>TEXT(B67,"yyyy-mm")</x:f>
        <x:v>2026-02</x:v>
      </x:c>
      <x:c r="D67" s="42" t="str">
        <x:v>Finance</x:v>
      </x:c>
      <x:c r="E67" s="42" t="str">
        <x:v>Professional Fees</x:v>
      </x:c>
      <x:c r="F67" s="42" t="str">
        <x:v>Advisory Partners</x:v>
      </x:c>
      <x:c r="G67" s="42" t="str">
        <x:v>6500</x:v>
      </x:c>
      <x:c r="H67" s="42" t="str">
        <x:v>professional fees expense - regular posting</x:v>
      </x:c>
      <x:c r="I67" s="46" t="n">
        <x:v>1528.47</x:v>
      </x:c>
      <x:c r="J67" s="42" t="str">
        <x:v>Posted</x:v>
      </x:c>
      <x:c r="K67" s="42" t="str"/>
    </x:row>
    <x:row r="68" ht="20" customHeight="1">
      <x:c r="A68" s="42" t="str">
        <x:v>NS-02-SA-006</x:v>
      </x:c>
      <x:c r="B68" s="43" t="n">
        <x:v>46073</x:v>
      </x:c>
      <x:c r="C68" s="8" t="str">
        <x:f>TEXT(B68,"yyyy-mm")</x:f>
        <x:v>2026-02</x:v>
      </x:c>
      <x:c r="D68" s="42" t="str">
        <x:v>Sales</x:v>
      </x:c>
      <x:c r="E68" s="42" t="str">
        <x:v>Marketing</x:v>
      </x:c>
      <x:c r="F68" s="42" t="str">
        <x:v>Campaign Studio</x:v>
      </x:c>
      <x:c r="G68" s="42" t="str">
        <x:v>6600</x:v>
      </x:c>
      <x:c r="H68" s="42" t="str">
        <x:v>marketing expense - regular posting</x:v>
      </x:c>
      <x:c r="I68" s="46" t="n">
        <x:v>1120.82</x:v>
      </x:c>
      <x:c r="J68" s="42" t="str">
        <x:v>Posted</x:v>
      </x:c>
      <x:c r="K68" s="42" t="str"/>
    </x:row>
    <x:row r="69" ht="20" customHeight="1">
      <x:c r="A69" s="42" t="str">
        <x:v>NS-02-OP-007</x:v>
      </x:c>
      <x:c r="B69" s="43" t="n">
        <x:v>46074</x:v>
      </x:c>
      <x:c r="C69" s="8" t="str">
        <x:f>TEXT(B69,"yyyy-mm")</x:f>
        <x:v>2026-02</x:v>
      </x:c>
      <x:c r="D69" s="42" t="str">
        <x:v>Operations</x:v>
      </x:c>
      <x:c r="E69" s="42" t="str">
        <x:v>Facilities</x:v>
      </x:c>
      <x:c r="F69" s="42" t="str">
        <x:v>Property Manager</x:v>
      </x:c>
      <x:c r="G69" s="42" t="str">
        <x:v>6400</x:v>
      </x:c>
      <x:c r="H69" s="42" t="str">
        <x:v>facilities expense - regular posting</x:v>
      </x:c>
      <x:c r="I69" s="46" t="n">
        <x:v>1196.91</x:v>
      </x:c>
      <x:c r="J69" s="42" t="str">
        <x:v>Posted</x:v>
      </x:c>
      <x:c r="K69" s="42" t="str"/>
    </x:row>
    <x:row r="70" ht="20" customHeight="1">
      <x:c r="A70" s="42" t="str">
        <x:v>NS-02-FI-007</x:v>
      </x:c>
      <x:c r="B70" s="43" t="n">
        <x:v>46075</x:v>
      </x:c>
      <x:c r="C70" s="8" t="str">
        <x:f>TEXT(B70,"yyyy-mm")</x:f>
        <x:v>2026-02</x:v>
      </x:c>
      <x:c r="D70" s="42" t="str">
        <x:v>Finance</x:v>
      </x:c>
      <x:c r="E70" s="42" t="str">
        <x:v>Professional Fees</x:v>
      </x:c>
      <x:c r="F70" s="42" t="str">
        <x:v>Advisory Partners</x:v>
      </x:c>
      <x:c r="G70" s="42" t="str">
        <x:v>6500</x:v>
      </x:c>
      <x:c r="H70" s="42" t="str">
        <x:v>professional fees expense - regular posting</x:v>
      </x:c>
      <x:c r="I70" s="46" t="n">
        <x:v>952.58</x:v>
      </x:c>
      <x:c r="J70" s="42" t="str">
        <x:v>Posted</x:v>
      </x:c>
      <x:c r="K70" s="42" t="str"/>
    </x:row>
    <x:row r="71" ht="20" customHeight="1">
      <x:c r="A71" s="42" t="str">
        <x:v>NS-02-SA-007</x:v>
      </x:c>
      <x:c r="B71" s="43" t="n">
        <x:v>46076</x:v>
      </x:c>
      <x:c r="C71" s="8" t="str">
        <x:f>TEXT(B71,"yyyy-mm")</x:f>
        <x:v>2026-02</x:v>
      </x:c>
      <x:c r="D71" s="42" t="str">
        <x:v>Sales</x:v>
      </x:c>
      <x:c r="E71" s="42" t="str">
        <x:v>Travel</x:v>
      </x:c>
      <x:c r="F71" s="42" t="str">
        <x:v>Mileage reimbursements</x:v>
      </x:c>
      <x:c r="G71" s="42" t="str">
        <x:v>6300</x:v>
      </x:c>
      <x:c r="H71" s="42" t="str">
        <x:v>travel expense - regular posting</x:v>
      </x:c>
      <x:c r="I71" s="46" t="n">
        <x:v>753.42</x:v>
      </x:c>
      <x:c r="J71" s="42" t="str">
        <x:v>Posted</x:v>
      </x:c>
      <x:c r="K71" s="42" t="str"/>
    </x:row>
    <x:row r="72" ht="20" customHeight="1">
      <x:c r="A72" s="42" t="str">
        <x:v>NS-02-TE-007</x:v>
      </x:c>
      <x:c r="B72" s="43" t="n">
        <x:v>46076</x:v>
      </x:c>
      <x:c r="C72" s="8" t="str">
        <x:f>TEXT(B72,"yyyy-mm")</x:f>
        <x:v>2026-02</x:v>
      </x:c>
      <x:c r="D72" s="42" t="str">
        <x:v>Technology</x:v>
      </x:c>
      <x:c r="E72" s="42" t="str">
        <x:v>Marketing</x:v>
      </x:c>
      <x:c r="F72" s="42" t="str">
        <x:v>Digital Ads Agency</x:v>
      </x:c>
      <x:c r="G72" s="42" t="str">
        <x:v>6600</x:v>
      </x:c>
      <x:c r="H72" s="42" t="str">
        <x:v>marketing expense - regular posting</x:v>
      </x:c>
      <x:c r="I72" s="46" t="n">
        <x:v>1335.74</x:v>
      </x:c>
      <x:c r="J72" s="42" t="str">
        <x:v>Posted</x:v>
      </x:c>
      <x:c r="K72" s="42" t="str"/>
    </x:row>
    <x:row r="73" ht="20" customHeight="1">
      <x:c r="A73" s="42" t="str">
        <x:v>NS-02-FI-008</x:v>
      </x:c>
      <x:c r="B73" s="43" t="n">
        <x:v>46077</x:v>
      </x:c>
      <x:c r="C73" s="8" t="str">
        <x:f>TEXT(B73,"yyyy-mm")</x:f>
        <x:v>2026-02</x:v>
      </x:c>
      <x:c r="D73" s="42" t="str">
        <x:v>Finance</x:v>
      </x:c>
      <x:c r="E73" s="42" t="str">
        <x:v>Professional Fees</x:v>
      </x:c>
      <x:c r="F73" s="42" t="str">
        <x:v>Advisory Partners</x:v>
      </x:c>
      <x:c r="G73" s="42" t="str">
        <x:v>6500</x:v>
      </x:c>
      <x:c r="H73" s="42" t="str">
        <x:v>professional fees expense - regular posting</x:v>
      </x:c>
      <x:c r="I73" s="46" t="n">
        <x:v>2241.02</x:v>
      </x:c>
      <x:c r="J73" s="42" t="str">
        <x:v>Posted</x:v>
      </x:c>
      <x:c r="K73" s="42" t="str"/>
    </x:row>
    <x:row r="74" ht="20" customHeight="1">
      <x:c r="A74" s="42" t="str">
        <x:v>NS-02-TE-008</x:v>
      </x:c>
      <x:c r="B74" s="43" t="n">
        <x:v>46077</x:v>
      </x:c>
      <x:c r="C74" s="8" t="str">
        <x:f>TEXT(B74,"yyyy-mm")</x:f>
        <x:v>2026-02</x:v>
      </x:c>
      <x:c r="D74" s="42" t="str">
        <x:v>Technology</x:v>
      </x:c>
      <x:c r="E74" s="42" t="str">
        <x:v>Software</x:v>
      </x:c>
      <x:c r="F74" s="42" t="str">
        <x:v>Cloud Platform Co.</x:v>
      </x:c>
      <x:c r="G74" s="42" t="str">
        <x:v>6200</x:v>
      </x:c>
      <x:c r="H74" s="42" t="str">
        <x:v>software expense - regular posting</x:v>
      </x:c>
      <x:c r="I74" s="46" t="n">
        <x:v>596.62</x:v>
      </x:c>
      <x:c r="J74" s="42" t="str">
        <x:v>Posted</x:v>
      </x:c>
      <x:c r="K74" s="42" t="str"/>
    </x:row>
    <x:row r="75" ht="20" customHeight="1">
      <x:c r="A75" s="42" t="str">
        <x:v>NS-02-OP-008</x:v>
      </x:c>
      <x:c r="B75" s="43" t="n">
        <x:v>46078</x:v>
      </x:c>
      <x:c r="C75" s="8" t="str">
        <x:f>TEXT(B75,"yyyy-mm")</x:f>
        <x:v>2026-02</x:v>
      </x:c>
      <x:c r="D75" s="42" t="str">
        <x:v>Operations</x:v>
      </x:c>
      <x:c r="E75" s="42" t="str">
        <x:v>Payroll</x:v>
      </x:c>
      <x:c r="F75" s="42" t="str">
        <x:v>Staff payroll</x:v>
      </x:c>
      <x:c r="G75" s="42" t="str">
        <x:v>6100</x:v>
      </x:c>
      <x:c r="H75" s="42" t="str">
        <x:v>payroll expense - regular posting</x:v>
      </x:c>
      <x:c r="I75" s="46" t="n">
        <x:v>2979.49</x:v>
      </x:c>
      <x:c r="J75" s="42" t="str">
        <x:v>Posted</x:v>
      </x:c>
      <x:c r="K75" s="42" t="str"/>
    </x:row>
    <x:row r="76" ht="20" customHeight="1">
      <x:c r="A76" s="42" t="str">
        <x:v>NS-02-SA-008</x:v>
      </x:c>
      <x:c r="B76" s="43" t="n">
        <x:v>46078</x:v>
      </x:c>
      <x:c r="C76" s="8" t="str">
        <x:f>TEXT(B76,"yyyy-mm")</x:f>
        <x:v>2026-02</x:v>
      </x:c>
      <x:c r="D76" s="42" t="str">
        <x:v>Sales</x:v>
      </x:c>
      <x:c r="E76" s="42" t="str">
        <x:v>Professional Fees</x:v>
      </x:c>
      <x:c r="F76" s="42" t="str">
        <x:v>Legal Services</x:v>
      </x:c>
      <x:c r="G76" s="42" t="str">
        <x:v>6500</x:v>
      </x:c>
      <x:c r="H76" s="42" t="str">
        <x:v>professional fees expense - regular posting</x:v>
      </x:c>
      <x:c r="I76" s="46" t="n">
        <x:v>2486.16</x:v>
      </x:c>
      <x:c r="J76" s="42" t="str">
        <x:v>Posted</x:v>
      </x:c>
      <x:c r="K76" s="42" t="str"/>
    </x:row>
    <x:row r="77" ht="20" customHeight="1">
      <x:c r="A77" s="42" t="str">
        <x:v>DRAFT-2026-02</x:v>
      </x:c>
      <x:c r="B77" s="43" t="n">
        <x:v>46079</x:v>
      </x:c>
      <x:c r="C77" s="8" t="str">
        <x:f>TEXT(B77,"yyyy-mm")</x:f>
        <x:v>2026-02</x:v>
      </x:c>
      <x:c r="D77" s="42" t="str">
        <x:v>Finance</x:v>
      </x:c>
      <x:c r="E77" s="42" t="str">
        <x:v>Professional Fees</x:v>
      </x:c>
      <x:c r="F77" s="42" t="str">
        <x:v>Advisory Partners</x:v>
      </x:c>
      <x:c r="G77" s="42" t="str">
        <x:v>6500</x:v>
      </x:c>
      <x:c r="H77" s="42" t="str">
        <x:v>Pending approval; NOT POSTED</x:v>
      </x:c>
      <x:c r="I77" s="46" t="n">
        <x:v>2150.7</x:v>
      </x:c>
      <x:c r="J77" s="42" t="str">
        <x:v>Draft</x:v>
      </x:c>
      <x:c r="K77" s="42" t="str"/>
    </x:row>
    <x:row r="78" ht="20" customHeight="1">
      <x:c r="A78" s="42" t="str">
        <x:v>NS-02-FI-009</x:v>
      </x:c>
      <x:c r="B78" s="43" t="n">
        <x:v>46080</x:v>
      </x:c>
      <x:c r="C78" s="8" t="str">
        <x:f>TEXT(B78,"yyyy-mm")</x:f>
        <x:v>2026-02</x:v>
      </x:c>
      <x:c r="D78" s="42" t="str">
        <x:v>Finance</x:v>
      </x:c>
      <x:c r="E78" s="42" t="str">
        <x:v>Professional Fees</x:v>
      </x:c>
      <x:c r="F78" s="42" t="str">
        <x:v>Compliance Specialists</x:v>
      </x:c>
      <x:c r="G78" s="42" t="str">
        <x:v>6500</x:v>
      </x:c>
      <x:c r="H78" s="42" t="str">
        <x:v>professional fees expense - regular posting</x:v>
      </x:c>
      <x:c r="I78" s="46" t="n">
        <x:v>2391.33</x:v>
      </x:c>
      <x:c r="J78" s="42" t="str">
        <x:v>Posted</x:v>
      </x:c>
      <x:c r="K78" s="42" t="str"/>
    </x:row>
    <x:row r="79" ht="20" customHeight="1">
      <x:c r="A79" s="42" t="str">
        <x:v>NS-02-OP-009</x:v>
      </x:c>
      <x:c r="B79" s="43" t="n">
        <x:v>46080</x:v>
      </x:c>
      <x:c r="C79" s="8" t="str">
        <x:f>TEXT(B79,"yyyy-mm")</x:f>
        <x:v>2026-02</x:v>
      </x:c>
      <x:c r="D79" s="42" t="str">
        <x:v>Operations</x:v>
      </x:c>
      <x:c r="E79" s="42" t="str">
        <x:v>Facilities</x:v>
      </x:c>
      <x:c r="F79" s="42" t="str">
        <x:v>Property Manager</x:v>
      </x:c>
      <x:c r="G79" s="42" t="str">
        <x:v>6400</x:v>
      </x:c>
      <x:c r="H79" s="42" t="str">
        <x:v>facilities expense - regular posting</x:v>
      </x:c>
      <x:c r="I79" s="46" t="n">
        <x:v>1017.61</x:v>
      </x:c>
      <x:c r="J79" s="42" t="str">
        <x:v>Posted</x:v>
      </x:c>
      <x:c r="K79" s="42" t="str"/>
    </x:row>
    <x:row r="80" ht="20" customHeight="1">
      <x:c r="A80" s="42" t="str">
        <x:v>NS-02-SA-009</x:v>
      </x:c>
      <x:c r="B80" s="43" t="n">
        <x:v>46080</x:v>
      </x:c>
      <x:c r="C80" s="8" t="str">
        <x:f>TEXT(B80,"yyyy-mm")</x:f>
        <x:v>2026-02</x:v>
      </x:c>
      <x:c r="D80" s="42" t="str">
        <x:v>Sales</x:v>
      </x:c>
      <x:c r="E80" s="42" t="str">
        <x:v>Facilities</x:v>
      </x:c>
      <x:c r="F80" s="42" t="str">
        <x:v>Building Services</x:v>
      </x:c>
      <x:c r="G80" s="42" t="str">
        <x:v>6400</x:v>
      </x:c>
      <x:c r="H80" s="42" t="str">
        <x:v>facilities expense - regular posting</x:v>
      </x:c>
      <x:c r="I80" s="46" t="n">
        <x:v>1934.71</x:v>
      </x:c>
      <x:c r="J80" s="42" t="str">
        <x:v>Posted</x:v>
      </x:c>
      <x:c r="K80" s="42" t="str"/>
    </x:row>
    <x:row r="81" ht="20" customHeight="1">
      <x:c r="A81" s="42" t="str">
        <x:v>NS-03-OP-001</x:v>
      </x:c>
      <x:c r="B81" s="43" t="n">
        <x:v>46084</x:v>
      </x:c>
      <x:c r="C81" s="8" t="str">
        <x:f>TEXT(B81,"yyyy-mm")</x:f>
        <x:v>2026-03</x:v>
      </x:c>
      <x:c r="D81" s="42" t="str">
        <x:v>Operations</x:v>
      </x:c>
      <x:c r="E81" s="42" t="str">
        <x:v>Professional Fees</x:v>
      </x:c>
      <x:c r="F81" s="42" t="str">
        <x:v>Compliance Specialists</x:v>
      </x:c>
      <x:c r="G81" s="42" t="str">
        <x:v>6500</x:v>
      </x:c>
      <x:c r="H81" s="42" t="str">
        <x:v>professional fees expense - regular posting</x:v>
      </x:c>
      <x:c r="I81" s="46" t="n">
        <x:v>948.47</x:v>
      </x:c>
      <x:c r="J81" s="42" t="str">
        <x:v>Posted</x:v>
      </x:c>
      <x:c r="K81" s="42" t="str"/>
    </x:row>
    <x:row r="82" ht="20" customHeight="1">
      <x:c r="A82" s="42" t="str">
        <x:v>NS-03-SA-009</x:v>
      </x:c>
      <x:c r="B82" s="43" t="n">
        <x:v>46084</x:v>
      </x:c>
      <x:c r="C82" s="8" t="str">
        <x:f>TEXT(B82,"yyyy-mm")</x:f>
        <x:v>2026-03</x:v>
      </x:c>
      <x:c r="D82" s="42" t="str">
        <x:v>Sales</x:v>
      </x:c>
      <x:c r="E82" s="42" t="str">
        <x:v>Marketing</x:v>
      </x:c>
      <x:c r="F82" s="42" t="str">
        <x:v>Digital Ads Agency</x:v>
      </x:c>
      <x:c r="G82" s="42" t="str">
        <x:v>6600</x:v>
      </x:c>
      <x:c r="H82" s="42" t="str">
        <x:v>marketing expense - regular posting</x:v>
      </x:c>
      <x:c r="I82" s="46" t="n">
        <x:v>1184.26</x:v>
      </x:c>
      <x:c r="J82" s="42" t="str">
        <x:v>Posted</x:v>
      </x:c>
      <x:c r="K82" s="42" t="str"/>
    </x:row>
    <x:row r="83" ht="20" customHeight="1">
      <x:c r="A83" s="42" t="str">
        <x:v>NS-03-TE-009</x:v>
      </x:c>
      <x:c r="B83" s="43" t="n">
        <x:v>46084</x:v>
      </x:c>
      <x:c r="C83" s="8" t="str">
        <x:f>TEXT(B83,"yyyy-mm")</x:f>
        <x:v>2026-03</x:v>
      </x:c>
      <x:c r="D83" s="42" t="str">
        <x:v>Technology</x:v>
      </x:c>
      <x:c r="E83" s="42" t="str">
        <x:v>Payroll</x:v>
      </x:c>
      <x:c r="F83" s="42" t="str">
        <x:v>Staff payroll</x:v>
      </x:c>
      <x:c r="G83" s="42" t="str">
        <x:v>6100</x:v>
      </x:c>
      <x:c r="H83" s="42" t="str">
        <x:v>payroll expense - regular posting</x:v>
      </x:c>
      <x:c r="I83" s="46" t="n">
        <x:v>2613.88</x:v>
      </x:c>
      <x:c r="J83" s="42" t="str">
        <x:v>Posted</x:v>
      </x:c>
      <x:c r="K83" s="42" t="str"/>
    </x:row>
    <x:row r="84" ht="20" customHeight="1">
      <x:c r="A84" s="42" t="str">
        <x:v>NS-03-SA-001</x:v>
      </x:c>
      <x:c r="B84" s="43" t="n">
        <x:v>46085</x:v>
      </x:c>
      <x:c r="C84" s="8" t="str">
        <x:f>TEXT(B84,"yyyy-mm")</x:f>
        <x:v>2026-03</x:v>
      </x:c>
      <x:c r="D84" s="42" t="str">
        <x:v>Sales</x:v>
      </x:c>
      <x:c r="E84" s="42" t="str">
        <x:v>Marketing</x:v>
      </x:c>
      <x:c r="F84" s="42" t="str">
        <x:v>Event Services</x:v>
      </x:c>
      <x:c r="G84" s="42" t="str">
        <x:v>6600</x:v>
      </x:c>
      <x:c r="H84" s="42" t="str">
        <x:v>Regional sales expo sponsorship</x:v>
      </x:c>
      <x:c r="I84" s="46" t="n">
        <x:v>12800</x:v>
      </x:c>
      <x:c r="J84" s="42" t="str">
        <x:v>Posted</x:v>
      </x:c>
      <x:c r="K84" s="42" t="str">
        <x:v>E-02</x:v>
      </x:c>
    </x:row>
    <x:row r="85" ht="20" customHeight="1">
      <x:c r="A85" s="42" t="str">
        <x:v>NS-03-TE-001</x:v>
      </x:c>
      <x:c r="B85" s="43" t="n">
        <x:v>46085</x:v>
      </x:c>
      <x:c r="C85" s="8" t="str">
        <x:f>TEXT(B85,"yyyy-mm")</x:f>
        <x:v>2026-03</x:v>
      </x:c>
      <x:c r="D85" s="42" t="str">
        <x:v>Technology</x:v>
      </x:c>
      <x:c r="E85" s="42" t="str">
        <x:v>Marketing</x:v>
      </x:c>
      <x:c r="F85" s="42" t="str">
        <x:v>Digital Ads Agency</x:v>
      </x:c>
      <x:c r="G85" s="42" t="str">
        <x:v>6600</x:v>
      </x:c>
      <x:c r="H85" s="42" t="str">
        <x:v>marketing expense - regular posting</x:v>
      </x:c>
      <x:c r="I85" s="46" t="n">
        <x:v>973.56</x:v>
      </x:c>
      <x:c r="J85" s="42" t="str">
        <x:v>Posted</x:v>
      </x:c>
      <x:c r="K85" s="42" t="str"/>
    </x:row>
    <x:row r="86" ht="20" customHeight="1">
      <x:c r="A86" s="42" t="str">
        <x:v>NS-03-FI-001</x:v>
      </x:c>
      <x:c r="B86" s="43" t="n">
        <x:v>46086</x:v>
      </x:c>
      <x:c r="C86" s="8" t="str">
        <x:f>TEXT(B86,"yyyy-mm")</x:f>
        <x:v>2026-03</x:v>
      </x:c>
      <x:c r="D86" s="42" t="str">
        <x:v>Finance</x:v>
      </x:c>
      <x:c r="E86" s="42" t="str">
        <x:v>Software</x:v>
      </x:c>
      <x:c r="F86" s="42" t="str">
        <x:v>Cloud Platform Co.</x:v>
      </x:c>
      <x:c r="G86" s="42" t="str">
        <x:v>6200</x:v>
      </x:c>
      <x:c r="H86" s="42" t="str">
        <x:v>software expense - regular posting</x:v>
      </x:c>
      <x:c r="I86" s="46" t="n">
        <x:v>1356.41</x:v>
      </x:c>
      <x:c r="J86" s="42" t="str">
        <x:v>Posted</x:v>
      </x:c>
      <x:c r="K86" s="42" t="str"/>
    </x:row>
    <x:row r="87" ht="20" customHeight="1">
      <x:c r="A87" s="42" t="str">
        <x:v>NS-03-OP-002</x:v>
      </x:c>
      <x:c r="B87" s="43" t="n">
        <x:v>46087</x:v>
      </x:c>
      <x:c r="C87" s="8" t="str">
        <x:f>TEXT(B87,"yyyy-mm")</x:f>
        <x:v>2026-03</x:v>
      </x:c>
      <x:c r="D87" s="42" t="str">
        <x:v>Operations</x:v>
      </x:c>
      <x:c r="E87" s="42" t="str">
        <x:v>Professional Fees</x:v>
      </x:c>
      <x:c r="F87" s="42" t="str">
        <x:v>Compliance Specialists</x:v>
      </x:c>
      <x:c r="G87" s="42" t="str">
        <x:v>6500</x:v>
      </x:c>
      <x:c r="H87" s="42" t="str">
        <x:v>professional fees expense - regular posting</x:v>
      </x:c>
      <x:c r="I87" s="46" t="n">
        <x:v>1603.82</x:v>
      </x:c>
      <x:c r="J87" s="42" t="str">
        <x:v>Posted</x:v>
      </x:c>
      <x:c r="K87" s="42" t="str"/>
    </x:row>
    <x:row r="88" ht="20" customHeight="1">
      <x:c r="A88" s="42" t="str">
        <x:v>NS-03-SA-002</x:v>
      </x:c>
      <x:c r="B88" s="43" t="n">
        <x:v>46087</x:v>
      </x:c>
      <x:c r="C88" s="8" t="str">
        <x:f>TEXT(B88,"yyyy-mm")</x:f>
        <x:v>2026-03</x:v>
      </x:c>
      <x:c r="D88" s="42" t="str">
        <x:v>Sales</x:v>
      </x:c>
      <x:c r="E88" s="42" t="str">
        <x:v>Travel</x:v>
      </x:c>
      <x:c r="F88" s="42" t="str">
        <x:v>Mileage reimbursements</x:v>
      </x:c>
      <x:c r="G88" s="42" t="str">
        <x:v>6300</x:v>
      </x:c>
      <x:c r="H88" s="42" t="str">
        <x:v>travel expense - regular posting</x:v>
      </x:c>
      <x:c r="I88" s="46" t="n">
        <x:v>533.25</x:v>
      </x:c>
      <x:c r="J88" s="42" t="str">
        <x:v>Posted</x:v>
      </x:c>
      <x:c r="K88" s="42" t="str"/>
    </x:row>
    <x:row r="89" ht="20" customHeight="1">
      <x:c r="A89" s="42" t="str">
        <x:v>NS-03-TE-002</x:v>
      </x:c>
      <x:c r="B89" s="43" t="n">
        <x:v>46088</x:v>
      </x:c>
      <x:c r="C89" s="8" t="str">
        <x:f>TEXT(B89,"yyyy-mm")</x:f>
        <x:v>2026-03</x:v>
      </x:c>
      <x:c r="D89" s="42" t="str">
        <x:v>Technology</x:v>
      </x:c>
      <x:c r="E89" s="42" t="str">
        <x:v>Payroll</x:v>
      </x:c>
      <x:c r="F89" s="42" t="str">
        <x:v>Staff payroll</x:v>
      </x:c>
      <x:c r="G89" s="42" t="str">
        <x:v>6100</x:v>
      </x:c>
      <x:c r="H89" s="42" t="str">
        <x:v>payroll expense - regular posting</x:v>
      </x:c>
      <x:c r="I89" s="46" t="n">
        <x:v>2459.63</x:v>
      </x:c>
      <x:c r="J89" s="42" t="str">
        <x:v>Posted</x:v>
      </x:c>
      <x:c r="K89" s="42" t="str"/>
    </x:row>
    <x:row r="90" ht="20" customHeight="1">
      <x:c r="A90" s="42" t="str">
        <x:v>NS-03-FI-002</x:v>
      </x:c>
      <x:c r="B90" s="43" t="n">
        <x:v>46089</x:v>
      </x:c>
      <x:c r="C90" s="8" t="str">
        <x:f>TEXT(B90,"yyyy-mm")</x:f>
        <x:v>2026-03</x:v>
      </x:c>
      <x:c r="D90" s="42" t="str">
        <x:v>Finance</x:v>
      </x:c>
      <x:c r="E90" s="42" t="str">
        <x:v>Professional Fees</x:v>
      </x:c>
      <x:c r="F90" s="42" t="str">
        <x:v>Advisory Partners</x:v>
      </x:c>
      <x:c r="G90" s="42" t="str">
        <x:v>6500</x:v>
      </x:c>
      <x:c r="H90" s="42" t="str">
        <x:v>professional fees expense - regular posting</x:v>
      </x:c>
      <x:c r="I90" s="46" t="n">
        <x:v>2517.27</x:v>
      </x:c>
      <x:c r="J90" s="42" t="str">
        <x:v>Posted</x:v>
      </x:c>
      <x:c r="K90" s="42" t="str"/>
    </x:row>
    <x:row r="91" ht="20" customHeight="1">
      <x:c r="A91" s="42" t="str">
        <x:v>NS-03-FI-003</x:v>
      </x:c>
      <x:c r="B91" s="43" t="n">
        <x:v>46090</x:v>
      </x:c>
      <x:c r="C91" s="8" t="str">
        <x:f>TEXT(B91,"yyyy-mm")</x:f>
        <x:v>2026-03</x:v>
      </x:c>
      <x:c r="D91" s="42" t="str">
        <x:v>Finance</x:v>
      </x:c>
      <x:c r="E91" s="42" t="str">
        <x:v>Professional Fees</x:v>
      </x:c>
      <x:c r="F91" s="42" t="str">
        <x:v>Advisory Partners</x:v>
      </x:c>
      <x:c r="G91" s="42" t="str">
        <x:v>6500</x:v>
      </x:c>
      <x:c r="H91" s="42" t="str">
        <x:v>professional fees expense - regular posting</x:v>
      </x:c>
      <x:c r="I91" s="46" t="n">
        <x:v>2341.43</x:v>
      </x:c>
      <x:c r="J91" s="42" t="str">
        <x:v>Posted</x:v>
      </x:c>
      <x:c r="K91" s="42" t="str"/>
    </x:row>
    <x:row r="92" ht="20" customHeight="1">
      <x:c r="A92" s="42" t="str">
        <x:v>NS-03-OP-003</x:v>
      </x:c>
      <x:c r="B92" s="43" t="n">
        <x:v>46090</x:v>
      </x:c>
      <x:c r="C92" s="8" t="str">
        <x:f>TEXT(B92,"yyyy-mm")</x:f>
        <x:v>2026-03</x:v>
      </x:c>
      <x:c r="D92" s="42" t="str">
        <x:v>Operations</x:v>
      </x:c>
      <x:c r="E92" s="42" t="str">
        <x:v>Payroll</x:v>
      </x:c>
      <x:c r="F92" s="42" t="str">
        <x:v>Staff payroll</x:v>
      </x:c>
      <x:c r="G92" s="42" t="str">
        <x:v>6100</x:v>
      </x:c>
      <x:c r="H92" s="42" t="str">
        <x:v>payroll expense - regular posting</x:v>
      </x:c>
      <x:c r="I92" s="46" t="n">
        <x:v>2873.14</x:v>
      </x:c>
      <x:c r="J92" s="42" t="str">
        <x:v>Posted</x:v>
      </x:c>
      <x:c r="K92" s="42" t="str"/>
    </x:row>
    <x:row r="93" ht="20" customHeight="1">
      <x:c r="A93" s="42" t="str">
        <x:v>NS-03-SA-003</x:v>
      </x:c>
      <x:c r="B93" s="43" t="n">
        <x:v>46090</x:v>
      </x:c>
      <x:c r="C93" s="8" t="str">
        <x:f>TEXT(B93,"yyyy-mm")</x:f>
        <x:v>2026-03</x:v>
      </x:c>
      <x:c r="D93" s="42" t="str">
        <x:v>Sales</x:v>
      </x:c>
      <x:c r="E93" s="42" t="str">
        <x:v>Marketing</x:v>
      </x:c>
      <x:c r="F93" s="42" t="str">
        <x:v>Event Services</x:v>
      </x:c>
      <x:c r="G93" s="42" t="str">
        <x:v>6600</x:v>
      </x:c>
      <x:c r="H93" s="42" t="str">
        <x:v>marketing expense - regular posting</x:v>
      </x:c>
      <x:c r="I93" s="46" t="n">
        <x:v>813.38</x:v>
      </x:c>
      <x:c r="J93" s="42" t="str">
        <x:v>Posted</x:v>
      </x:c>
      <x:c r="K93" s="42" t="str"/>
    </x:row>
    <x:row r="94" ht="20" customHeight="1">
      <x:c r="A94" s="42" t="str">
        <x:v>NS-03-TE-003</x:v>
      </x:c>
      <x:c r="B94" s="43" t="n">
        <x:v>46091</x:v>
      </x:c>
      <x:c r="C94" s="8" t="str">
        <x:f>TEXT(B94,"yyyy-mm")</x:f>
        <x:v>2026-03</x:v>
      </x:c>
      <x:c r="D94" s="42" t="str">
        <x:v>Technology</x:v>
      </x:c>
      <x:c r="E94" s="42" t="str">
        <x:v>Facilities</x:v>
      </x:c>
      <x:c r="F94" s="42" t="str">
        <x:v>Property Manager</x:v>
      </x:c>
      <x:c r="G94" s="42" t="str">
        <x:v>6400</x:v>
      </x:c>
      <x:c r="H94" s="42" t="str">
        <x:v>facilities expense - regular posting</x:v>
      </x:c>
      <x:c r="I94" s="46" t="n">
        <x:v>877.45</x:v>
      </x:c>
      <x:c r="J94" s="42" t="str">
        <x:v>Posted</x:v>
      </x:c>
      <x:c r="K94" s="42" t="str"/>
    </x:row>
    <x:row r="95" ht="20" customHeight="1">
      <x:c r="A95" s="42" t="str">
        <x:v>NS-03-FI-004</x:v>
      </x:c>
      <x:c r="B95" s="43" t="n">
        <x:v>46094</x:v>
      </x:c>
      <x:c r="C95" s="8" t="str">
        <x:f>TEXT(B95,"yyyy-mm")</x:f>
        <x:v>2026-03</x:v>
      </x:c>
      <x:c r="D95" s="42" t="str">
        <x:v>Finance</x:v>
      </x:c>
      <x:c r="E95" s="42" t="str">
        <x:v>Payroll</x:v>
      </x:c>
      <x:c r="F95" s="42" t="str">
        <x:v>Staff payroll</x:v>
      </x:c>
      <x:c r="G95" s="42" t="str">
        <x:v>6100</x:v>
      </x:c>
      <x:c r="H95" s="42" t="str">
        <x:v>payroll expense - regular posting</x:v>
      </x:c>
      <x:c r="I95" s="46" t="n">
        <x:v>1317.09</x:v>
      </x:c>
      <x:c r="J95" s="42" t="str">
        <x:v>Posted</x:v>
      </x:c>
      <x:c r="K95" s="42" t="str"/>
    </x:row>
    <x:row r="96" ht="20" customHeight="1">
      <x:c r="A96" s="42" t="str">
        <x:v>NS-03-OP-004</x:v>
      </x:c>
      <x:c r="B96" s="43" t="n">
        <x:v>46094</x:v>
      </x:c>
      <x:c r="C96" s="8" t="str">
        <x:f>TEXT(B96,"yyyy-mm")</x:f>
        <x:v>2026-03</x:v>
      </x:c>
      <x:c r="D96" s="42" t="str">
        <x:v>Operations</x:v>
      </x:c>
      <x:c r="E96" s="42" t="str">
        <x:v>Payroll</x:v>
      </x:c>
      <x:c r="F96" s="42" t="str">
        <x:v>Staff payroll</x:v>
      </x:c>
      <x:c r="G96" s="42" t="str">
        <x:v>6100</x:v>
      </x:c>
      <x:c r="H96" s="42" t="str">
        <x:v>payroll expense - regular posting</x:v>
      </x:c>
      <x:c r="I96" s="46" t="n">
        <x:v>3013.37</x:v>
      </x:c>
      <x:c r="J96" s="42" t="str">
        <x:v>Posted</x:v>
      </x:c>
      <x:c r="K96" s="42" t="str"/>
    </x:row>
    <x:row r="97" ht="20" customHeight="1">
      <x:c r="A97" s="42" t="str">
        <x:v>NS-03-SA-004</x:v>
      </x:c>
      <x:c r="B97" s="43" t="n">
        <x:v>46094</x:v>
      </x:c>
      <x:c r="C97" s="8" t="str">
        <x:f>TEXT(B97,"yyyy-mm")</x:f>
        <x:v>2026-03</x:v>
      </x:c>
      <x:c r="D97" s="42" t="str">
        <x:v>Sales</x:v>
      </x:c>
      <x:c r="E97" s="42" t="str">
        <x:v>Marketing</x:v>
      </x:c>
      <x:c r="F97" s="42" t="str">
        <x:v>Campaign Studio</x:v>
      </x:c>
      <x:c r="G97" s="42" t="str">
        <x:v>6600</x:v>
      </x:c>
      <x:c r="H97" s="42" t="str">
        <x:v>marketing expense - regular posting</x:v>
      </x:c>
      <x:c r="I97" s="46" t="n">
        <x:v>1200.63</x:v>
      </x:c>
      <x:c r="J97" s="42" t="str">
        <x:v>Posted</x:v>
      </x:c>
      <x:c r="K97" s="42" t="str"/>
    </x:row>
    <x:row r="98" ht="20" customHeight="1">
      <x:c r="A98" s="42" t="str">
        <x:v>NS-03-TE-004</x:v>
      </x:c>
      <x:c r="B98" s="43" t="n">
        <x:v>46095</x:v>
      </x:c>
      <x:c r="C98" s="8" t="str">
        <x:f>TEXT(B98,"yyyy-mm")</x:f>
        <x:v>2026-03</x:v>
      </x:c>
      <x:c r="D98" s="42" t="str">
        <x:v>Technology</x:v>
      </x:c>
      <x:c r="E98" s="42" t="str">
        <x:v>Payroll</x:v>
      </x:c>
      <x:c r="F98" s="42" t="str">
        <x:v>Staff payroll</x:v>
      </x:c>
      <x:c r="G98" s="42" t="str">
        <x:v>6100</x:v>
      </x:c>
      <x:c r="H98" s="42" t="str">
        <x:v>payroll expense - regular posting</x:v>
      </x:c>
      <x:c r="I98" s="46" t="n">
        <x:v>3291.54</x:v>
      </x:c>
      <x:c r="J98" s="42" t="str">
        <x:v>Posted</x:v>
      </x:c>
      <x:c r="K98" s="42" t="str"/>
    </x:row>
    <x:row r="99" ht="20" customHeight="1">
      <x:c r="A99" s="42" t="str">
        <x:v>NS-03-FI-005</x:v>
      </x:c>
      <x:c r="B99" s="43" t="n">
        <x:v>46097</x:v>
      </x:c>
      <x:c r="C99" s="8" t="str">
        <x:f>TEXT(B99,"yyyy-mm")</x:f>
        <x:v>2026-03</x:v>
      </x:c>
      <x:c r="D99" s="42" t="str">
        <x:v>Finance</x:v>
      </x:c>
      <x:c r="E99" s="42" t="str">
        <x:v>Professional Fees</x:v>
      </x:c>
      <x:c r="F99" s="42" t="str">
        <x:v>Legal Services</x:v>
      </x:c>
      <x:c r="G99" s="42" t="str">
        <x:v>6500</x:v>
      </x:c>
      <x:c r="H99" s="42" t="str">
        <x:v>professional fees expense - regular posting</x:v>
      </x:c>
      <x:c r="I99" s="46" t="n">
        <x:v>2459.92</x:v>
      </x:c>
      <x:c r="J99" s="42" t="str">
        <x:v>Posted</x:v>
      </x:c>
      <x:c r="K99" s="42" t="str"/>
    </x:row>
    <x:row r="100" ht="20" customHeight="1">
      <x:c r="A100" s="42" t="str">
        <x:v>NS-03-TE-005</x:v>
      </x:c>
      <x:c r="B100" s="43" t="n">
        <x:v>46097</x:v>
      </x:c>
      <x:c r="C100" s="8" t="str">
        <x:f>TEXT(B100,"yyyy-mm")</x:f>
        <x:v>2026-03</x:v>
      </x:c>
      <x:c r="D100" s="42" t="str">
        <x:v>Technology</x:v>
      </x:c>
      <x:c r="E100" s="42" t="str">
        <x:v>Marketing</x:v>
      </x:c>
      <x:c r="F100" s="42" t="str">
        <x:v>Event Services</x:v>
      </x:c>
      <x:c r="G100" s="42" t="str">
        <x:v>6600</x:v>
      </x:c>
      <x:c r="H100" s="42" t="str">
        <x:v>marketing expense - regular posting</x:v>
      </x:c>
      <x:c r="I100" s="46" t="n">
        <x:v>1548.43</x:v>
      </x:c>
      <x:c r="J100" s="42" t="str">
        <x:v>Posted</x:v>
      </x:c>
      <x:c r="K100" s="42" t="str"/>
    </x:row>
    <x:row r="101" ht="20" customHeight="1">
      <x:c r="A101" s="42" t="str">
        <x:v>NS-03-OP-005</x:v>
      </x:c>
      <x:c r="B101" s="43" t="n">
        <x:v>46098</x:v>
      </x:c>
      <x:c r="C101" s="8" t="str">
        <x:f>TEXT(B101,"yyyy-mm")</x:f>
        <x:v>2026-03</x:v>
      </x:c>
      <x:c r="D101" s="42" t="str">
        <x:v>Operations</x:v>
      </x:c>
      <x:c r="E101" s="42" t="str">
        <x:v>Facilities</x:v>
      </x:c>
      <x:c r="F101" s="42" t="str">
        <x:v>Property Manager</x:v>
      </x:c>
      <x:c r="G101" s="42" t="str">
        <x:v>6400</x:v>
      </x:c>
      <x:c r="H101" s="42" t="str">
        <x:v>facilities expense - regular posting</x:v>
      </x:c>
      <x:c r="I101" s="46" t="n">
        <x:v>1999.28</x:v>
      </x:c>
      <x:c r="J101" s="42" t="str">
        <x:v>Posted</x:v>
      </x:c>
      <x:c r="K101" s="42" t="str"/>
    </x:row>
    <x:row r="102" ht="20" customHeight="1">
      <x:c r="A102" s="42" t="str">
        <x:v>NS-03-SA-005</x:v>
      </x:c>
      <x:c r="B102" s="43" t="n">
        <x:v>46098</x:v>
      </x:c>
      <x:c r="C102" s="8" t="str">
        <x:f>TEXT(B102,"yyyy-mm")</x:f>
        <x:v>2026-03</x:v>
      </x:c>
      <x:c r="D102" s="42" t="str">
        <x:v>Sales</x:v>
      </x:c>
      <x:c r="E102" s="42" t="str">
        <x:v>Payroll</x:v>
      </x:c>
      <x:c r="F102" s="42" t="str">
        <x:v>Staff payroll</x:v>
      </x:c>
      <x:c r="G102" s="42" t="str">
        <x:v>6100</x:v>
      </x:c>
      <x:c r="H102" s="42" t="str">
        <x:v>payroll expense - regular posting</x:v>
      </x:c>
      <x:c r="I102" s="46" t="n">
        <x:v>3025.8</x:v>
      </x:c>
      <x:c r="J102" s="42" t="str">
        <x:v>Posted</x:v>
      </x:c>
      <x:c r="K102" s="42" t="str"/>
    </x:row>
    <x:row r="103" ht="20" customHeight="1">
      <x:c r="A103" s="42" t="str">
        <x:v>NS-03-FI-006</x:v>
      </x:c>
      <x:c r="B103" s="43" t="n">
        <x:v>46100</x:v>
      </x:c>
      <x:c r="C103" s="8" t="str">
        <x:f>TEXT(B103,"yyyy-mm")</x:f>
        <x:v>2026-03</x:v>
      </x:c>
      <x:c r="D103" s="42" t="str">
        <x:v>Finance</x:v>
      </x:c>
      <x:c r="E103" s="42" t="str">
        <x:v>Payroll</x:v>
      </x:c>
      <x:c r="F103" s="42" t="str">
        <x:v>Temporary workforce</x:v>
      </x:c>
      <x:c r="G103" s="42" t="str">
        <x:v>6100</x:v>
      </x:c>
      <x:c r="H103" s="42" t="str">
        <x:v>payroll expense - regular posting</x:v>
      </x:c>
      <x:c r="I103" s="46" t="n">
        <x:v>3722.47</x:v>
      </x:c>
      <x:c r="J103" s="42" t="str">
        <x:v>Posted</x:v>
      </x:c>
      <x:c r="K103" s="42" t="str"/>
    </x:row>
    <x:row r="104" ht="20" customHeight="1">
      <x:c r="A104" s="42" t="str">
        <x:v>NS-03-OP-006</x:v>
      </x:c>
      <x:c r="B104" s="43" t="n">
        <x:v>46100</x:v>
      </x:c>
      <x:c r="C104" s="8" t="str">
        <x:f>TEXT(B104,"yyyy-mm")</x:f>
        <x:v>2026-03</x:v>
      </x:c>
      <x:c r="D104" s="42" t="str">
        <x:v>Operations</x:v>
      </x:c>
      <x:c r="E104" s="42" t="str">
        <x:v>Facilities</x:v>
      </x:c>
      <x:c r="F104" s="42" t="str">
        <x:v>Office Utilities</x:v>
      </x:c>
      <x:c r="G104" s="42" t="str">
        <x:v>6400</x:v>
      </x:c>
      <x:c r="H104" s="42" t="str">
        <x:v>facilities expense - regular posting</x:v>
      </x:c>
      <x:c r="I104" s="46" t="n">
        <x:v>1623.87</x:v>
      </x:c>
      <x:c r="J104" s="42" t="str">
        <x:v>Posted</x:v>
      </x:c>
      <x:c r="K104" s="42" t="str"/>
    </x:row>
    <x:row r="105" ht="20" customHeight="1">
      <x:c r="A105" s="42" t="str">
        <x:v>NS-03-SA-006</x:v>
      </x:c>
      <x:c r="B105" s="43" t="n">
        <x:v>46100</x:v>
      </x:c>
      <x:c r="C105" s="8" t="str">
        <x:f>TEXT(B105,"yyyy-mm")</x:f>
        <x:v>2026-03</x:v>
      </x:c>
      <x:c r="D105" s="42" t="str">
        <x:v>Sales</x:v>
      </x:c>
      <x:c r="E105" s="42" t="str">
        <x:v>Payroll</x:v>
      </x:c>
      <x:c r="F105" s="42" t="str">
        <x:v>Temporary workforce</x:v>
      </x:c>
      <x:c r="G105" s="42" t="str">
        <x:v>6100</x:v>
      </x:c>
      <x:c r="H105" s="42" t="str">
        <x:v>payroll expense - regular posting</x:v>
      </x:c>
      <x:c r="I105" s="46" t="n">
        <x:v>2452.64</x:v>
      </x:c>
      <x:c r="J105" s="42" t="str">
        <x:v>Posted</x:v>
      </x:c>
      <x:c r="K105" s="42" t="str"/>
    </x:row>
    <x:row r="106" ht="20" customHeight="1">
      <x:c r="A106" s="42" t="str">
        <x:v>NS-03-TE-006</x:v>
      </x:c>
      <x:c r="B106" s="43" t="n">
        <x:v>46101</x:v>
      </x:c>
      <x:c r="C106" s="8" t="str">
        <x:f>TEXT(B106,"yyyy-mm")</x:f>
        <x:v>2026-03</x:v>
      </x:c>
      <x:c r="D106" s="42" t="str">
        <x:v>Technology</x:v>
      </x:c>
      <x:c r="E106" s="42" t="str">
        <x:v>Software</x:v>
      </x:c>
      <x:c r="F106" s="42" t="str">
        <x:v>Analytics Systems</x:v>
      </x:c>
      <x:c r="G106" s="42" t="str">
        <x:v>6200</x:v>
      </x:c>
      <x:c r="H106" s="42" t="str">
        <x:v>software expense - regular posting</x:v>
      </x:c>
      <x:c r="I106" s="46" t="n">
        <x:v>1067.12</x:v>
      </x:c>
      <x:c r="J106" s="42" t="str">
        <x:v>Posted</x:v>
      </x:c>
      <x:c r="K106" s="42" t="str"/>
    </x:row>
    <x:row r="107" ht="20" customHeight="1">
      <x:c r="A107" s="42" t="str">
        <x:v>NS-03-FI-007</x:v>
      </x:c>
      <x:c r="B107" s="43" t="n">
        <x:v>46102</x:v>
      </x:c>
      <x:c r="C107" s="8" t="str">
        <x:f>TEXT(B107,"yyyy-mm")</x:f>
        <x:v>2026-03</x:v>
      </x:c>
      <x:c r="D107" s="42" t="str">
        <x:v>Finance</x:v>
      </x:c>
      <x:c r="E107" s="42" t="str">
        <x:v>Marketing</x:v>
      </x:c>
      <x:c r="F107" s="42" t="str">
        <x:v>Campaign Studio</x:v>
      </x:c>
      <x:c r="G107" s="42" t="str">
        <x:v>6600</x:v>
      </x:c>
      <x:c r="H107" s="42" t="str">
        <x:v>marketing expense - regular posting</x:v>
      </x:c>
      <x:c r="I107" s="46" t="n">
        <x:v>1305.16</x:v>
      </x:c>
      <x:c r="J107" s="42" t="str">
        <x:v>Posted</x:v>
      </x:c>
      <x:c r="K107" s="42" t="str"/>
    </x:row>
    <x:row r="108" ht="20" customHeight="1">
      <x:c r="A108" s="42" t="str">
        <x:v>NS-03-OP-007</x:v>
      </x:c>
      <x:c r="B108" s="43" t="n">
        <x:v>46102</x:v>
      </x:c>
      <x:c r="C108" s="8" t="str">
        <x:f>TEXT(B108,"yyyy-mm")</x:f>
        <x:v>2026-03</x:v>
      </x:c>
      <x:c r="D108" s="42" t="str">
        <x:v>Operations</x:v>
      </x:c>
      <x:c r="E108" s="42" t="str">
        <x:v>Payroll</x:v>
      </x:c>
      <x:c r="F108" s="42" t="str">
        <x:v>Temporary workforce</x:v>
      </x:c>
      <x:c r="G108" s="42" t="str">
        <x:v>6100</x:v>
      </x:c>
      <x:c r="H108" s="42" t="str">
        <x:v>payroll expense - regular posting</x:v>
      </x:c>
      <x:c r="I108" s="46" t="n">
        <x:v>3760.44</x:v>
      </x:c>
      <x:c r="J108" s="42" t="str">
        <x:v>Posted</x:v>
      </x:c>
      <x:c r="K108" s="42" t="str"/>
    </x:row>
    <x:row r="109" ht="20" customHeight="1">
      <x:c r="A109" s="42" t="str">
        <x:v>NS-03-SA-007</x:v>
      </x:c>
      <x:c r="B109" s="43" t="n">
        <x:v>46102</x:v>
      </x:c>
      <x:c r="C109" s="8" t="str">
        <x:f>TEXT(B109,"yyyy-mm")</x:f>
        <x:v>2026-03</x:v>
      </x:c>
      <x:c r="D109" s="42" t="str">
        <x:v>Sales</x:v>
      </x:c>
      <x:c r="E109" s="42" t="str">
        <x:v>Payroll</x:v>
      </x:c>
      <x:c r="F109" s="42" t="str">
        <x:v>Staff payroll</x:v>
      </x:c>
      <x:c r="G109" s="42" t="str">
        <x:v>6100</x:v>
      </x:c>
      <x:c r="H109" s="42" t="str">
        <x:v>payroll expense - regular posting</x:v>
      </x:c>
      <x:c r="I109" s="46" t="n">
        <x:v>1474.16</x:v>
      </x:c>
      <x:c r="J109" s="42" t="str">
        <x:v>Posted</x:v>
      </x:c>
      <x:c r="K109" s="42" t="str"/>
    </x:row>
    <x:row r="110" ht="20" customHeight="1">
      <x:c r="A110" s="42" t="str">
        <x:v>NS-03-TE-007</x:v>
      </x:c>
      <x:c r="B110" s="43" t="n">
        <x:v>46102</x:v>
      </x:c>
      <x:c r="C110" s="8" t="str">
        <x:f>TEXT(B110,"yyyy-mm")</x:f>
        <x:v>2026-03</x:v>
      </x:c>
      <x:c r="D110" s="42" t="str">
        <x:v>Technology</x:v>
      </x:c>
      <x:c r="E110" s="42" t="str">
        <x:v>Payroll</x:v>
      </x:c>
      <x:c r="F110" s="42" t="str">
        <x:v>Temporary workforce</x:v>
      </x:c>
      <x:c r="G110" s="42" t="str">
        <x:v>6100</x:v>
      </x:c>
      <x:c r="H110" s="42" t="str">
        <x:v>payroll expense - regular posting</x:v>
      </x:c>
      <x:c r="I110" s="46" t="n">
        <x:v>4118.45</x:v>
      </x:c>
      <x:c r="J110" s="42" t="str">
        <x:v>Posted</x:v>
      </x:c>
      <x:c r="K110" s="42" t="str"/>
    </x:row>
    <x:row r="111" ht="20" customHeight="1">
      <x:c r="A111" s="42" t="str">
        <x:v>NS-03-SA-008</x:v>
      </x:c>
      <x:c r="B111" s="43" t="n">
        <x:v>46105</x:v>
      </x:c>
      <x:c r="C111" s="8" t="str">
        <x:f>TEXT(B111,"yyyy-mm")</x:f>
        <x:v>2026-03</x:v>
      </x:c>
      <x:c r="D111" s="42" t="str">
        <x:v>Sales</x:v>
      </x:c>
      <x:c r="E111" s="42" t="str">
        <x:v>Payroll</x:v>
      </x:c>
      <x:c r="F111" s="42" t="str">
        <x:v>Temporary workforce</x:v>
      </x:c>
      <x:c r="G111" s="42" t="str">
        <x:v>6100</x:v>
      </x:c>
      <x:c r="H111" s="42" t="str">
        <x:v>payroll expense - regular posting</x:v>
      </x:c>
      <x:c r="I111" s="46" t="n">
        <x:v>2953</x:v>
      </x:c>
      <x:c r="J111" s="42" t="str">
        <x:v>Posted</x:v>
      </x:c>
      <x:c r="K111" s="42" t="str"/>
    </x:row>
    <x:row r="112" ht="20" customHeight="1">
      <x:c r="A112" s="42" t="str">
        <x:v>NS-03-FI-008</x:v>
      </x:c>
      <x:c r="B112" s="43" t="n">
        <x:v>46106</x:v>
      </x:c>
      <x:c r="C112" s="8" t="str">
        <x:f>TEXT(B112,"yyyy-mm")</x:f>
        <x:v>2026-03</x:v>
      </x:c>
      <x:c r="D112" s="42" t="str">
        <x:v>Finance</x:v>
      </x:c>
      <x:c r="E112" s="42" t="str">
        <x:v>Facilities</x:v>
      </x:c>
      <x:c r="F112" s="42" t="str">
        <x:v>Property Manager</x:v>
      </x:c>
      <x:c r="G112" s="42" t="str">
        <x:v>6400</x:v>
      </x:c>
      <x:c r="H112" s="42" t="str">
        <x:v>facilities expense - regular posting</x:v>
      </x:c>
      <x:c r="I112" s="46" t="n">
        <x:v>921.73</x:v>
      </x:c>
      <x:c r="J112" s="42" t="str">
        <x:v>Posted</x:v>
      </x:c>
      <x:c r="K112" s="42" t="str"/>
    </x:row>
    <x:row r="113" ht="20" customHeight="1">
      <x:c r="A113" s="42" t="str">
        <x:v>NS-03-TE-008</x:v>
      </x:c>
      <x:c r="B113" s="43" t="n">
        <x:v>46106</x:v>
      </x:c>
      <x:c r="C113" s="8" t="str">
        <x:f>TEXT(B113,"yyyy-mm")</x:f>
        <x:v>2026-03</x:v>
      </x:c>
      <x:c r="D113" s="42" t="str">
        <x:v>Technology</x:v>
      </x:c>
      <x:c r="E113" s="42" t="str">
        <x:v>Travel</x:v>
      </x:c>
      <x:c r="F113" s="42" t="str">
        <x:v>Mileage reimbursements</x:v>
      </x:c>
      <x:c r="G113" s="42" t="str">
        <x:v>6300</x:v>
      </x:c>
      <x:c r="H113" s="42" t="str">
        <x:v>travel expense - regular posting</x:v>
      </x:c>
      <x:c r="I113" s="46" t="n">
        <x:v>778.54</x:v>
      </x:c>
      <x:c r="J113" s="42" t="str">
        <x:v>Posted</x:v>
      </x:c>
      <x:c r="K113" s="42" t="str"/>
    </x:row>
    <x:row r="114" ht="20" customHeight="1">
      <x:c r="A114" s="42" t="str">
        <x:v>DRAFT-2026-03</x:v>
      </x:c>
      <x:c r="B114" s="43" t="n">
        <x:v>46107</x:v>
      </x:c>
      <x:c r="C114" s="8" t="str">
        <x:f>TEXT(B114,"yyyy-mm")</x:f>
        <x:v>2026-03</x:v>
      </x:c>
      <x:c r="D114" s="42" t="str">
        <x:v>Operations</x:v>
      </x:c>
      <x:c r="E114" s="42" t="str">
        <x:v>Marketing</x:v>
      </x:c>
      <x:c r="F114" s="42" t="str">
        <x:v>Digital Ads Agency</x:v>
      </x:c>
      <x:c r="G114" s="42" t="str">
        <x:v>6600</x:v>
      </x:c>
      <x:c r="H114" s="42" t="str">
        <x:v>Pending approval; NOT POSTED</x:v>
      </x:c>
      <x:c r="I114" s="46" t="n">
        <x:v>2401.05</x:v>
      </x:c>
      <x:c r="J114" s="42" t="str">
        <x:v>Draft</x:v>
      </x:c>
      <x:c r="K114" s="42" t="str"/>
    </x:row>
    <x:row r="115" ht="20" customHeight="1">
      <x:c r="A115" s="42" t="str">
        <x:v>NS-03-OP-008</x:v>
      </x:c>
      <x:c r="B115" s="43" t="n">
        <x:v>46107</x:v>
      </x:c>
      <x:c r="C115" s="8" t="str">
        <x:f>TEXT(B115,"yyyy-mm")</x:f>
        <x:v>2026-03</x:v>
      </x:c>
      <x:c r="D115" s="42" t="str">
        <x:v>Operations</x:v>
      </x:c>
      <x:c r="E115" s="42" t="str">
        <x:v>Payroll</x:v>
      </x:c>
      <x:c r="F115" s="42" t="str">
        <x:v>Staff payroll</x:v>
      </x:c>
      <x:c r="G115" s="42" t="str">
        <x:v>6100</x:v>
      </x:c>
      <x:c r="H115" s="42" t="str">
        <x:v>payroll expense - regular posting</x:v>
      </x:c>
      <x:c r="I115" s="46" t="n">
        <x:v>1487.3</x:v>
      </x:c>
      <x:c r="J115" s="42" t="str">
        <x:v>Posted</x:v>
      </x:c>
      <x:c r="K115" s="42" t="str"/>
    </x:row>
    <x:row r="116" ht="20" customHeight="1">
      <x:c r="A116" s="42" t="str">
        <x:v>NS-03-FI-009</x:v>
      </x:c>
      <x:c r="B116" s="43" t="n">
        <x:v>46108</x:v>
      </x:c>
      <x:c r="C116" s="8" t="str">
        <x:f>TEXT(B116,"yyyy-mm")</x:f>
        <x:v>2026-03</x:v>
      </x:c>
      <x:c r="D116" s="42" t="str">
        <x:v>Finance</x:v>
      </x:c>
      <x:c r="E116" s="42" t="str">
        <x:v>Professional Fees</x:v>
      </x:c>
      <x:c r="F116" s="42" t="str">
        <x:v>Legal Services</x:v>
      </x:c>
      <x:c r="G116" s="42" t="str">
        <x:v>6500</x:v>
      </x:c>
      <x:c r="H116" s="42" t="str">
        <x:v>professional fees expense - regular posting</x:v>
      </x:c>
      <x:c r="I116" s="46" t="n">
        <x:v>1475.36</x:v>
      </x:c>
      <x:c r="J116" s="42" t="str">
        <x:v>Posted</x:v>
      </x:c>
      <x:c r="K116" s="42" t="str"/>
    </x:row>
    <x:row r="117" ht="20" customHeight="1">
      <x:c r="A117" s="42" t="str">
        <x:v>NS-03-OP-009</x:v>
      </x:c>
      <x:c r="B117" s="43" t="n">
        <x:v>46108</x:v>
      </x:c>
      <x:c r="C117" s="8" t="str">
        <x:f>TEXT(B117,"yyyy-mm")</x:f>
        <x:v>2026-03</x:v>
      </x:c>
      <x:c r="D117" s="42" t="str">
        <x:v>Operations</x:v>
      </x:c>
      <x:c r="E117" s="42" t="str">
        <x:v>Facilities</x:v>
      </x:c>
      <x:c r="F117" s="42" t="str">
        <x:v>Property Manager</x:v>
      </x:c>
      <x:c r="G117" s="42" t="str">
        <x:v>6400</x:v>
      </x:c>
      <x:c r="H117" s="42" t="str">
        <x:v>facilities expense - regular posting</x:v>
      </x:c>
      <x:c r="I117" s="46" t="n">
        <x:v>2080.87</x:v>
      </x:c>
      <x:c r="J117" s="42" t="str">
        <x:v>Posted</x:v>
      </x:c>
      <x:c r="K117" s="42" t="str"/>
    </x:row>
    <x:row r="118" ht="20" customHeight="1">
      <x:c r="A118" s="42" t="str">
        <x:v>NS-04-FI-009</x:v>
      </x:c>
      <x:c r="B118" s="43" t="n">
        <x:v>46115</x:v>
      </x:c>
      <x:c r="C118" s="8" t="str">
        <x:f>TEXT(B118,"yyyy-mm")</x:f>
        <x:v>2026-04</x:v>
      </x:c>
      <x:c r="D118" s="42" t="str">
        <x:v>Finance</x:v>
      </x:c>
      <x:c r="E118" s="42" t="str">
        <x:v>Professional Fees</x:v>
      </x:c>
      <x:c r="F118" s="42" t="str">
        <x:v>Compliance Specialists</x:v>
      </x:c>
      <x:c r="G118" s="42" t="str">
        <x:v>6500</x:v>
      </x:c>
      <x:c r="H118" s="42" t="str">
        <x:v>professional fees expense - regular posting</x:v>
      </x:c>
      <x:c r="I118" s="46" t="n">
        <x:v>1695.16</x:v>
      </x:c>
      <x:c r="J118" s="42" t="str">
        <x:v>Posted</x:v>
      </x:c>
      <x:c r="K118" s="42" t="str"/>
    </x:row>
    <x:row r="119" ht="20" customHeight="1">
      <x:c r="A119" s="42" t="str">
        <x:v>NS-04-OP-009</x:v>
      </x:c>
      <x:c r="B119" s="43" t="n">
        <x:v>46116</x:v>
      </x:c>
      <x:c r="C119" s="8" t="str">
        <x:f>TEXT(B119,"yyyy-mm")</x:f>
        <x:v>2026-04</x:v>
      </x:c>
      <x:c r="D119" s="42" t="str">
        <x:v>Operations</x:v>
      </x:c>
      <x:c r="E119" s="42" t="str">
        <x:v>Marketing</x:v>
      </x:c>
      <x:c r="F119" s="42" t="str">
        <x:v>Event Services</x:v>
      </x:c>
      <x:c r="G119" s="42" t="str">
        <x:v>6600</x:v>
      </x:c>
      <x:c r="H119" s="42" t="str">
        <x:v>marketing expense - regular posting</x:v>
      </x:c>
      <x:c r="I119" s="46" t="n">
        <x:v>1525.28</x:v>
      </x:c>
      <x:c r="J119" s="42" t="str">
        <x:v>Posted</x:v>
      </x:c>
      <x:c r="K119" s="42" t="str"/>
    </x:row>
    <x:row r="120" ht="20" customHeight="1">
      <x:c r="A120" s="42" t="str">
        <x:v>NS-04-SA-001</x:v>
      </x:c>
      <x:c r="B120" s="43" t="n">
        <x:v>46116</x:v>
      </x:c>
      <x:c r="C120" s="8" t="str">
        <x:f>TEXT(B120,"yyyy-mm")</x:f>
        <x:v>2026-04</x:v>
      </x:c>
      <x:c r="D120" s="42" t="str">
        <x:v>Sales</x:v>
      </x:c>
      <x:c r="E120" s="42" t="str">
        <x:v>Marketing</x:v>
      </x:c>
      <x:c r="F120" s="42" t="str">
        <x:v>Event Services</x:v>
      </x:c>
      <x:c r="G120" s="42" t="str">
        <x:v>6600</x:v>
      </x:c>
      <x:c r="H120" s="42" t="str">
        <x:v>marketing expense - regular posting</x:v>
      </x:c>
      <x:c r="I120" s="46" t="n">
        <x:v>1303.17</x:v>
      </x:c>
      <x:c r="J120" s="42" t="str">
        <x:v>Posted</x:v>
      </x:c>
      <x:c r="K120" s="42" t="str"/>
    </x:row>
    <x:row r="121" ht="20" customHeight="1">
      <x:c r="A121" s="42" t="str">
        <x:v>NS-04-FI-001</x:v>
      </x:c>
      <x:c r="B121" s="43" t="n">
        <x:v>46117</x:v>
      </x:c>
      <x:c r="C121" s="8" t="str">
        <x:f>TEXT(B121,"yyyy-mm")</x:f>
        <x:v>2026-04</x:v>
      </x:c>
      <x:c r="D121" s="42" t="str">
        <x:v>Finance</x:v>
      </x:c>
      <x:c r="E121" s="42" t="str">
        <x:v>Professional Fees</x:v>
      </x:c>
      <x:c r="F121" s="42" t="str">
        <x:v>Advisory Partners</x:v>
      </x:c>
      <x:c r="G121" s="42" t="str">
        <x:v>6500</x:v>
      </x:c>
      <x:c r="H121" s="42" t="str">
        <x:v>Credit note for prior invoice</x:v>
      </x:c>
      <x:c r="I121" s="46" t="n">
        <x:v>-1250</x:v>
      </x:c>
      <x:c r="J121" s="42" t="str">
        <x:v>Posted</x:v>
      </x:c>
      <x:c r="K121" s="42" t="str">
        <x:v>E-03</x:v>
      </x:c>
    </x:row>
    <x:row r="122" ht="20" customHeight="1">
      <x:c r="A122" s="42" t="str">
        <x:v>NS-04-OP-001</x:v>
      </x:c>
      <x:c r="B122" s="43" t="n">
        <x:v>46117</x:v>
      </x:c>
      <x:c r="C122" s="8" t="str">
        <x:f>TEXT(B122,"yyyy-mm")</x:f>
        <x:v>2026-04</x:v>
      </x:c>
      <x:c r="D122" s="42" t="str">
        <x:v>Operations</x:v>
      </x:c>
      <x:c r="E122" s="42" t="str">
        <x:v>Facilities</x:v>
      </x:c>
      <x:c r="F122" s="42" t="str">
        <x:v>Building Services</x:v>
      </x:c>
      <x:c r="G122" s="42" t="str">
        <x:v>6400</x:v>
      </x:c>
      <x:c r="H122" s="42" t="str">
        <x:v>facilities expense - regular posting</x:v>
      </x:c>
      <x:c r="I122" s="46" t="n">
        <x:v>1032.32</x:v>
      </x:c>
      <x:c r="J122" s="42" t="str">
        <x:v>Posted</x:v>
      </x:c>
      <x:c r="K122" s="42" t="str"/>
    </x:row>
    <x:row r="123" ht="20" customHeight="1">
      <x:c r="A123" s="42" t="str">
        <x:v>NS-04-TE-001</x:v>
      </x:c>
      <x:c r="B123" s="43" t="n">
        <x:v>46117</x:v>
      </x:c>
      <x:c r="C123" s="8" t="str">
        <x:f>TEXT(B123,"yyyy-mm")</x:f>
        <x:v>2026-04</x:v>
      </x:c>
      <x:c r="D123" s="42" t="str">
        <x:v>Technology</x:v>
      </x:c>
      <x:c r="E123" s="42" t="str">
        <x:v>Professional Fees</x:v>
      </x:c>
      <x:c r="F123" s="42" t="str">
        <x:v>Legal Services</x:v>
      </x:c>
      <x:c r="G123" s="42" t="str">
        <x:v>6500</x:v>
      </x:c>
      <x:c r="H123" s="42" t="str">
        <x:v>professional fees expense - regular posting</x:v>
      </x:c>
      <x:c r="I123" s="46" t="n">
        <x:v>2540.42</x:v>
      </x:c>
      <x:c r="J123" s="42" t="str">
        <x:v>Posted</x:v>
      </x:c>
      <x:c r="K123" s="42" t="str"/>
    </x:row>
    <x:row r="124" ht="20" customHeight="1">
      <x:c r="A124" s="42" t="str">
        <x:v>NS-04-FI-002</x:v>
      </x:c>
      <x:c r="B124" s="43" t="n">
        <x:v>46118</x:v>
      </x:c>
      <x:c r="C124" s="8" t="str">
        <x:f>TEXT(B124,"yyyy-mm")</x:f>
        <x:v>2026-04</x:v>
      </x:c>
      <x:c r="D124" s="42" t="str">
        <x:v>Finance</x:v>
      </x:c>
      <x:c r="E124" s="42" t="str">
        <x:v>Marketing</x:v>
      </x:c>
      <x:c r="F124" s="42" t="str">
        <x:v>Digital Ads Agency</x:v>
      </x:c>
      <x:c r="G124" s="42" t="str">
        <x:v>6600</x:v>
      </x:c>
      <x:c r="H124" s="42" t="str">
        <x:v>marketing expense - regular posting</x:v>
      </x:c>
      <x:c r="I124" s="46" t="n">
        <x:v>605.8</x:v>
      </x:c>
      <x:c r="J124" s="42" t="str">
        <x:v>Posted</x:v>
      </x:c>
      <x:c r="K124" s="42" t="str"/>
    </x:row>
    <x:row r="125" ht="20" customHeight="1">
      <x:c r="A125" s="42" t="str">
        <x:v>NS-04-OP-002</x:v>
      </x:c>
      <x:c r="B125" s="43" t="n">
        <x:v>46118</x:v>
      </x:c>
      <x:c r="C125" s="8" t="str">
        <x:f>TEXT(B125,"yyyy-mm")</x:f>
        <x:v>2026-04</x:v>
      </x:c>
      <x:c r="D125" s="42" t="str">
        <x:v>Operations</x:v>
      </x:c>
      <x:c r="E125" s="42" t="str">
        <x:v>Marketing</x:v>
      </x:c>
      <x:c r="F125" s="42" t="str">
        <x:v>Campaign Studio</x:v>
      </x:c>
      <x:c r="G125" s="42" t="str">
        <x:v>6600</x:v>
      </x:c>
      <x:c r="H125" s="42" t="str">
        <x:v>marketing expense - regular posting</x:v>
      </x:c>
      <x:c r="I125" s="46" t="n">
        <x:v>502.82</x:v>
      </x:c>
      <x:c r="J125" s="42" t="str">
        <x:v>Posted</x:v>
      </x:c>
      <x:c r="K125" s="42" t="str"/>
    </x:row>
    <x:row r="126" ht="20" customHeight="1">
      <x:c r="A126" s="42" t="str">
        <x:v>NS-04-SA-002</x:v>
      </x:c>
      <x:c r="B126" s="43" t="n">
        <x:v>46120</x:v>
      </x:c>
      <x:c r="C126" s="8" t="str">
        <x:f>TEXT(B126,"yyyy-mm")</x:f>
        <x:v>2026-04</x:v>
      </x:c>
      <x:c r="D126" s="42" t="str">
        <x:v>Sales</x:v>
      </x:c>
      <x:c r="E126" s="42" t="str">
        <x:v>Marketing</x:v>
      </x:c>
      <x:c r="F126" s="42" t="str">
        <x:v>Digital Ads Agency</x:v>
      </x:c>
      <x:c r="G126" s="42" t="str">
        <x:v>6600</x:v>
      </x:c>
      <x:c r="H126" s="42" t="str">
        <x:v>marketing expense - regular posting</x:v>
      </x:c>
      <x:c r="I126" s="46" t="n">
        <x:v>632.74</x:v>
      </x:c>
      <x:c r="J126" s="42" t="str">
        <x:v>Posted</x:v>
      </x:c>
      <x:c r="K126" s="42" t="str"/>
    </x:row>
    <x:row r="127" ht="20" customHeight="1">
      <x:c r="A127" s="42" t="str">
        <x:v>NS-04-TE-002</x:v>
      </x:c>
      <x:c r="B127" s="43" t="n">
        <x:v>46120</x:v>
      </x:c>
      <x:c r="C127" s="8" t="str">
        <x:f>TEXT(B127,"yyyy-mm")</x:f>
        <x:v>2026-04</x:v>
      </x:c>
      <x:c r="D127" s="42" t="str">
        <x:v>Technology</x:v>
      </x:c>
      <x:c r="E127" s="42" t="str">
        <x:v>Payroll</x:v>
      </x:c>
      <x:c r="F127" s="42" t="str">
        <x:v>Temporary workforce</x:v>
      </x:c>
      <x:c r="G127" s="42" t="str">
        <x:v>6100</x:v>
      </x:c>
      <x:c r="H127" s="42" t="str">
        <x:v>payroll expense - regular posting</x:v>
      </x:c>
      <x:c r="I127" s="46" t="n">
        <x:v>3263.71</x:v>
      </x:c>
      <x:c r="J127" s="42" t="str">
        <x:v>Posted</x:v>
      </x:c>
      <x:c r="K127" s="42" t="str"/>
    </x:row>
    <x:row r="128" ht="20" customHeight="1">
      <x:c r="A128" s="42" t="str">
        <x:v>NS-04-FI-003</x:v>
      </x:c>
      <x:c r="B128" s="43" t="n">
        <x:v>46121</x:v>
      </x:c>
      <x:c r="C128" s="8" t="str">
        <x:f>TEXT(B128,"yyyy-mm")</x:f>
        <x:v>2026-04</x:v>
      </x:c>
      <x:c r="D128" s="42" t="str">
        <x:v>Finance</x:v>
      </x:c>
      <x:c r="E128" s="42" t="str">
        <x:v>Marketing</x:v>
      </x:c>
      <x:c r="F128" s="42" t="str">
        <x:v>Campaign Studio</x:v>
      </x:c>
      <x:c r="G128" s="42" t="str">
        <x:v>6600</x:v>
      </x:c>
      <x:c r="H128" s="42" t="str">
        <x:v>marketing expense - regular posting</x:v>
      </x:c>
      <x:c r="I128" s="46" t="n">
        <x:v>970.57</x:v>
      </x:c>
      <x:c r="J128" s="42" t="str">
        <x:v>Posted</x:v>
      </x:c>
      <x:c r="K128" s="42" t="str"/>
    </x:row>
    <x:row r="129" ht="20" customHeight="1">
      <x:c r="A129" s="42" t="str">
        <x:v>NS-04-SA-003</x:v>
      </x:c>
      <x:c r="B129" s="43" t="n">
        <x:v>46121</x:v>
      </x:c>
      <x:c r="C129" s="8" t="str">
        <x:f>TEXT(B129,"yyyy-mm")</x:f>
        <x:v>2026-04</x:v>
      </x:c>
      <x:c r="D129" s="42" t="str">
        <x:v>Sales</x:v>
      </x:c>
      <x:c r="E129" s="42" t="str">
        <x:v>Payroll</x:v>
      </x:c>
      <x:c r="F129" s="42" t="str">
        <x:v>Temporary workforce</x:v>
      </x:c>
      <x:c r="G129" s="42" t="str">
        <x:v>6100</x:v>
      </x:c>
      <x:c r="H129" s="42" t="str">
        <x:v>payroll expense - regular posting</x:v>
      </x:c>
      <x:c r="I129" s="46" t="n">
        <x:v>1709.62</x:v>
      </x:c>
      <x:c r="J129" s="42" t="str">
        <x:v>Posted</x:v>
      </x:c>
      <x:c r="K129" s="42" t="str"/>
    </x:row>
    <x:row r="130" ht="20" customHeight="1">
      <x:c r="A130" s="42" t="str">
        <x:v>NS-04-OP-003</x:v>
      </x:c>
      <x:c r="B130" s="43" t="n">
        <x:v>46122</x:v>
      </x:c>
      <x:c r="C130" s="8" t="str">
        <x:f>TEXT(B130,"yyyy-mm")</x:f>
        <x:v>2026-04</x:v>
      </x:c>
      <x:c r="D130" s="42" t="str">
        <x:v>Operations</x:v>
      </x:c>
      <x:c r="E130" s="42" t="str">
        <x:v>Facilities</x:v>
      </x:c>
      <x:c r="F130" s="42" t="str">
        <x:v>Property Manager</x:v>
      </x:c>
      <x:c r="G130" s="42" t="str">
        <x:v>6400</x:v>
      </x:c>
      <x:c r="H130" s="42" t="str">
        <x:v>facilities expense - regular posting</x:v>
      </x:c>
      <x:c r="I130" s="46" t="n">
        <x:v>1114.54</x:v>
      </x:c>
      <x:c r="J130" s="42" t="str">
        <x:v>Posted</x:v>
      </x:c>
      <x:c r="K130" s="42" t="str"/>
    </x:row>
    <x:row r="131" ht="20" customHeight="1">
      <x:c r="A131" s="42" t="str">
        <x:v>NS-04-TE-003</x:v>
      </x:c>
      <x:c r="B131" s="43" t="n">
        <x:v>46122</x:v>
      </x:c>
      <x:c r="C131" s="8" t="str">
        <x:f>TEXT(B131,"yyyy-mm")</x:f>
        <x:v>2026-04</x:v>
      </x:c>
      <x:c r="D131" s="42" t="str">
        <x:v>Technology</x:v>
      </x:c>
      <x:c r="E131" s="42" t="str">
        <x:v>Professional Fees</x:v>
      </x:c>
      <x:c r="F131" s="42" t="str">
        <x:v>Legal Services</x:v>
      </x:c>
      <x:c r="G131" s="42" t="str">
        <x:v>6500</x:v>
      </x:c>
      <x:c r="H131" s="42" t="str">
        <x:v>professional fees expense - regular posting</x:v>
      </x:c>
      <x:c r="I131" s="46" t="n">
        <x:v>2052.39</x:v>
      </x:c>
      <x:c r="J131" s="42" t="str">
        <x:v>Posted</x:v>
      </x:c>
      <x:c r="K131" s="42" t="str"/>
    </x:row>
    <x:row r="132" ht="20" customHeight="1">
      <x:c r="A132" s="42" t="str">
        <x:v>NS-04-FI-004</x:v>
      </x:c>
      <x:c r="B132" s="43" t="n">
        <x:v>46124</x:v>
      </x:c>
      <x:c r="C132" s="8" t="str">
        <x:f>TEXT(B132,"yyyy-mm")</x:f>
        <x:v>2026-04</x:v>
      </x:c>
      <x:c r="D132" s="42" t="str">
        <x:v>Finance</x:v>
      </x:c>
      <x:c r="E132" s="42" t="str">
        <x:v>Marketing</x:v>
      </x:c>
      <x:c r="F132" s="42" t="str">
        <x:v>Campaign Studio</x:v>
      </x:c>
      <x:c r="G132" s="42" t="str">
        <x:v>6600</x:v>
      </x:c>
      <x:c r="H132" s="42" t="str">
        <x:v>marketing expense - regular posting</x:v>
      </x:c>
      <x:c r="I132" s="46" t="n">
        <x:v>796.29</x:v>
      </x:c>
      <x:c r="J132" s="42" t="str">
        <x:v>Posted</x:v>
      </x:c>
      <x:c r="K132" s="42" t="str"/>
    </x:row>
    <x:row r="133" ht="20" customHeight="1">
      <x:c r="A133" s="42" t="str">
        <x:v>NS-04-SA-004</x:v>
      </x:c>
      <x:c r="B133" s="43" t="n">
        <x:v>46124</x:v>
      </x:c>
      <x:c r="C133" s="8" t="str">
        <x:f>TEXT(B133,"yyyy-mm")</x:f>
        <x:v>2026-04</x:v>
      </x:c>
      <x:c r="D133" s="42" t="str">
        <x:v>Sales</x:v>
      </x:c>
      <x:c r="E133" s="42" t="str">
        <x:v>Marketing</x:v>
      </x:c>
      <x:c r="F133" s="42" t="str">
        <x:v>Digital Ads Agency</x:v>
      </x:c>
      <x:c r="G133" s="42" t="str">
        <x:v>6600</x:v>
      </x:c>
      <x:c r="H133" s="42" t="str">
        <x:v>marketing expense - regular posting</x:v>
      </x:c>
      <x:c r="I133" s="46" t="n">
        <x:v>539.19</x:v>
      </x:c>
      <x:c r="J133" s="42" t="str">
        <x:v>Posted</x:v>
      </x:c>
      <x:c r="K133" s="42" t="str"/>
    </x:row>
    <x:row r="134" ht="20" customHeight="1">
      <x:c r="A134" s="42" t="str">
        <x:v>NS-04-OP-004</x:v>
      </x:c>
      <x:c r="B134" s="43" t="n">
        <x:v>46126</x:v>
      </x:c>
      <x:c r="C134" s="8" t="str">
        <x:f>TEXT(B134,"yyyy-mm")</x:f>
        <x:v>2026-04</x:v>
      </x:c>
      <x:c r="D134" s="42" t="str">
        <x:v>Operations</x:v>
      </x:c>
      <x:c r="E134" s="42" t="str">
        <x:v>Payroll</x:v>
      </x:c>
      <x:c r="F134" s="42" t="str">
        <x:v>Temporary workforce</x:v>
      </x:c>
      <x:c r="G134" s="42" t="str">
        <x:v>6100</x:v>
      </x:c>
      <x:c r="H134" s="42" t="str">
        <x:v>payroll expense - regular posting</x:v>
      </x:c>
      <x:c r="I134" s="46" t="n">
        <x:v>3998.19</x:v>
      </x:c>
      <x:c r="J134" s="42" t="str">
        <x:v>Posted</x:v>
      </x:c>
      <x:c r="K134" s="42" t="str"/>
    </x:row>
    <x:row r="135" ht="20" customHeight="1">
      <x:c r="A135" s="42" t="str">
        <x:v>NS-04-TE-004</x:v>
      </x:c>
      <x:c r="B135" s="43" t="n">
        <x:v>46126</x:v>
      </x:c>
      <x:c r="C135" s="8" t="str">
        <x:f>TEXT(B135,"yyyy-mm")</x:f>
        <x:v>2026-04</x:v>
      </x:c>
      <x:c r="D135" s="42" t="str">
        <x:v>Technology</x:v>
      </x:c>
      <x:c r="E135" s="42" t="str">
        <x:v>Software</x:v>
      </x:c>
      <x:c r="F135" s="42" t="str">
        <x:v>Analytics Systems</x:v>
      </x:c>
      <x:c r="G135" s="42" t="str">
        <x:v>6200</x:v>
      </x:c>
      <x:c r="H135" s="42" t="str">
        <x:v>software expense - regular posting</x:v>
      </x:c>
      <x:c r="I135" s="46" t="n">
        <x:v>1075.45</x:v>
      </x:c>
      <x:c r="J135" s="42" t="str">
        <x:v>Posted</x:v>
      </x:c>
      <x:c r="K135" s="42" t="str"/>
    </x:row>
    <x:row r="136" ht="20" customHeight="1">
      <x:c r="A136" s="42" t="str">
        <x:v>NS-04-OP-005</x:v>
      </x:c>
      <x:c r="B136" s="43" t="n">
        <x:v>46127</x:v>
      </x:c>
      <x:c r="C136" s="8" t="str">
        <x:f>TEXT(B136,"yyyy-mm")</x:f>
        <x:v>2026-04</x:v>
      </x:c>
      <x:c r="D136" s="42" t="str">
        <x:v>Operations</x:v>
      </x:c>
      <x:c r="E136" s="42" t="str">
        <x:v>Facilities</x:v>
      </x:c>
      <x:c r="F136" s="42" t="str">
        <x:v>Office Utilities</x:v>
      </x:c>
      <x:c r="G136" s="42" t="str">
        <x:v>6400</x:v>
      </x:c>
      <x:c r="H136" s="42" t="str">
        <x:v>facilities expense - regular posting</x:v>
      </x:c>
      <x:c r="I136" s="46" t="n">
        <x:v>1447.29</x:v>
      </x:c>
      <x:c r="J136" s="42" t="str">
        <x:v>Posted</x:v>
      </x:c>
      <x:c r="K136" s="42" t="str"/>
    </x:row>
    <x:row r="137" ht="20" customHeight="1">
      <x:c r="A137" s="42" t="str">
        <x:v>NS-04-SA-005</x:v>
      </x:c>
      <x:c r="B137" s="43" t="n">
        <x:v>46127</x:v>
      </x:c>
      <x:c r="C137" s="8" t="str">
        <x:f>TEXT(B137,"yyyy-mm")</x:f>
        <x:v>2026-04</x:v>
      </x:c>
      <x:c r="D137" s="42" t="str">
        <x:v>Sales</x:v>
      </x:c>
      <x:c r="E137" s="42" t="str">
        <x:v>Marketing</x:v>
      </x:c>
      <x:c r="F137" s="42" t="str">
        <x:v>Campaign Studio</x:v>
      </x:c>
      <x:c r="G137" s="42" t="str">
        <x:v>6600</x:v>
      </x:c>
      <x:c r="H137" s="42" t="str">
        <x:v>marketing expense - regular posting</x:v>
      </x:c>
      <x:c r="I137" s="46" t="n">
        <x:v>1479.44</x:v>
      </x:c>
      <x:c r="J137" s="42" t="str">
        <x:v>Posted</x:v>
      </x:c>
      <x:c r="K137" s="42" t="str"/>
    </x:row>
    <x:row r="138" ht="20" customHeight="1">
      <x:c r="A138" s="42" t="str">
        <x:v>NS-04-FI-005</x:v>
      </x:c>
      <x:c r="B138" s="43" t="n">
        <x:v>46128</x:v>
      </x:c>
      <x:c r="C138" s="8" t="str">
        <x:f>TEXT(B138,"yyyy-mm")</x:f>
        <x:v>2026-04</x:v>
      </x:c>
      <x:c r="D138" s="42" t="str">
        <x:v>Finance</x:v>
      </x:c>
      <x:c r="E138" s="42" t="str">
        <x:v>Professional Fees</x:v>
      </x:c>
      <x:c r="F138" s="42" t="str">
        <x:v>Legal Services</x:v>
      </x:c>
      <x:c r="G138" s="42" t="str">
        <x:v>6500</x:v>
      </x:c>
      <x:c r="H138" s="42" t="str">
        <x:v>professional fees expense - regular posting</x:v>
      </x:c>
      <x:c r="I138" s="46" t="n">
        <x:v>971.75</x:v>
      </x:c>
      <x:c r="J138" s="42" t="str">
        <x:v>Posted</x:v>
      </x:c>
      <x:c r="K138" s="42" t="str"/>
    </x:row>
    <x:row r="139" ht="20" customHeight="1">
      <x:c r="A139" s="42" t="str">
        <x:v>NS-04-TE-005</x:v>
      </x:c>
      <x:c r="B139" s="43" t="n">
        <x:v>46128</x:v>
      </x:c>
      <x:c r="C139" s="8" t="str">
        <x:f>TEXT(B139,"yyyy-mm")</x:f>
        <x:v>2026-04</x:v>
      </x:c>
      <x:c r="D139" s="42" t="str">
        <x:v>Technology</x:v>
      </x:c>
      <x:c r="E139" s="42" t="str">
        <x:v>Software</x:v>
      </x:c>
      <x:c r="F139" s="42" t="str">
        <x:v>Cloud Platform Co.</x:v>
      </x:c>
      <x:c r="G139" s="42" t="str">
        <x:v>6200</x:v>
      </x:c>
      <x:c r="H139" s="42" t="str">
        <x:v>software expense - regular posting</x:v>
      </x:c>
      <x:c r="I139" s="46" t="n">
        <x:v>1410.23</x:v>
      </x:c>
      <x:c r="J139" s="42" t="str">
        <x:v>Posted</x:v>
      </x:c>
      <x:c r="K139" s="42" t="str"/>
    </x:row>
    <x:row r="140" ht="20" customHeight="1">
      <x:c r="A140" s="42" t="str">
        <x:v>NS-04-SA-006</x:v>
      </x:c>
      <x:c r="B140" s="43" t="n">
        <x:v>46131</x:v>
      </x:c>
      <x:c r="C140" s="8" t="str">
        <x:f>TEXT(B140,"yyyy-mm")</x:f>
        <x:v>2026-04</x:v>
      </x:c>
      <x:c r="D140" s="42" t="str">
        <x:v>Sales</x:v>
      </x:c>
      <x:c r="E140" s="42" t="str">
        <x:v>Marketing</x:v>
      </x:c>
      <x:c r="F140" s="42" t="str">
        <x:v>Campaign Studio</x:v>
      </x:c>
      <x:c r="G140" s="42" t="str">
        <x:v>6600</x:v>
      </x:c>
      <x:c r="H140" s="42" t="str">
        <x:v>marketing expense - regular posting</x:v>
      </x:c>
      <x:c r="I140" s="46" t="n">
        <x:v>602.36</x:v>
      </x:c>
      <x:c r="J140" s="42" t="str">
        <x:v>Posted</x:v>
      </x:c>
      <x:c r="K140" s="42" t="str"/>
    </x:row>
    <x:row r="141" ht="20" customHeight="1">
      <x:c r="A141" s="42" t="str">
        <x:v>NS-04-FI-006</x:v>
      </x:c>
      <x:c r="B141" s="43" t="n">
        <x:v>46132</x:v>
      </x:c>
      <x:c r="C141" s="8" t="str">
        <x:f>TEXT(B141,"yyyy-mm")</x:f>
        <x:v>2026-04</x:v>
      </x:c>
      <x:c r="D141" s="42" t="str">
        <x:v>Finance</x:v>
      </x:c>
      <x:c r="E141" s="42" t="str">
        <x:v>Software</x:v>
      </x:c>
      <x:c r="F141" s="42" t="str">
        <x:v>Analytics Systems</x:v>
      </x:c>
      <x:c r="G141" s="42" t="str">
        <x:v>6200</x:v>
      </x:c>
      <x:c r="H141" s="42" t="str">
        <x:v>software expense - regular posting</x:v>
      </x:c>
      <x:c r="I141" s="46" t="n">
        <x:v>1440.6</x:v>
      </x:c>
      <x:c r="J141" s="42" t="str">
        <x:v>Posted</x:v>
      </x:c>
      <x:c r="K141" s="42" t="str"/>
    </x:row>
    <x:row r="142" ht="20" customHeight="1">
      <x:c r="A142" s="42" t="str">
        <x:v>NS-04-OP-006</x:v>
      </x:c>
      <x:c r="B142" s="43" t="n">
        <x:v>46132</x:v>
      </x:c>
      <x:c r="C142" s="8" t="str">
        <x:f>TEXT(B142,"yyyy-mm")</x:f>
        <x:v>2026-04</x:v>
      </x:c>
      <x:c r="D142" s="42" t="str">
        <x:v>Operations</x:v>
      </x:c>
      <x:c r="E142" s="42" t="str">
        <x:v>Software</x:v>
      </x:c>
      <x:c r="F142" s="42" t="str">
        <x:v>Cloud Platform Co.</x:v>
      </x:c>
      <x:c r="G142" s="42" t="str">
        <x:v>6200</x:v>
      </x:c>
      <x:c r="H142" s="42" t="str">
        <x:v>software expense - regular posting</x:v>
      </x:c>
      <x:c r="I142" s="46" t="n">
        <x:v>594.4</x:v>
      </x:c>
      <x:c r="J142" s="42" t="str">
        <x:v>Posted</x:v>
      </x:c>
      <x:c r="K142" s="42" t="str"/>
    </x:row>
    <x:row r="143" ht="20" customHeight="1">
      <x:c r="A143" s="42" t="str">
        <x:v>NS-04-TE-006</x:v>
      </x:c>
      <x:c r="B143" s="43" t="n">
        <x:v>46132</x:v>
      </x:c>
      <x:c r="C143" s="8" t="str">
        <x:f>TEXT(B143,"yyyy-mm")</x:f>
        <x:v>2026-04</x:v>
      </x:c>
      <x:c r="D143" s="42" t="str">
        <x:v>Technology</x:v>
      </x:c>
      <x:c r="E143" s="42" t="str">
        <x:v>Marketing</x:v>
      </x:c>
      <x:c r="F143" s="42" t="str">
        <x:v>Campaign Studio</x:v>
      </x:c>
      <x:c r="G143" s="42" t="str">
        <x:v>6600</x:v>
      </x:c>
      <x:c r="H143" s="42" t="str">
        <x:v>marketing expense - regular posting</x:v>
      </x:c>
      <x:c r="I143" s="46" t="n">
        <x:v>1741.79</x:v>
      </x:c>
      <x:c r="J143" s="42" t="str">
        <x:v>Posted</x:v>
      </x:c>
      <x:c r="K143" s="42" t="str"/>
    </x:row>
    <x:row r="144" ht="20" customHeight="1">
      <x:c r="A144" s="42" t="str">
        <x:v>NS-04-FI-007</x:v>
      </x:c>
      <x:c r="B144" s="43" t="n">
        <x:v>46133</x:v>
      </x:c>
      <x:c r="C144" s="8" t="str">
        <x:f>TEXT(B144,"yyyy-mm")</x:f>
        <x:v>2026-04</x:v>
      </x:c>
      <x:c r="D144" s="42" t="str">
        <x:v>Finance</x:v>
      </x:c>
      <x:c r="E144" s="42" t="str">
        <x:v>Marketing</x:v>
      </x:c>
      <x:c r="F144" s="42" t="str">
        <x:v>Event Services</x:v>
      </x:c>
      <x:c r="G144" s="42" t="str">
        <x:v>6600</x:v>
      </x:c>
      <x:c r="H144" s="42" t="str">
        <x:v>marketing expense - regular posting</x:v>
      </x:c>
      <x:c r="I144" s="46" t="n">
        <x:v>611.41</x:v>
      </x:c>
      <x:c r="J144" s="42" t="str">
        <x:v>Posted</x:v>
      </x:c>
      <x:c r="K144" s="42" t="str"/>
    </x:row>
    <x:row r="145" ht="20" customHeight="1">
      <x:c r="A145" s="42" t="str">
        <x:v>NS-04-OP-007</x:v>
      </x:c>
      <x:c r="B145" s="43" t="n">
        <x:v>46133</x:v>
      </x:c>
      <x:c r="C145" s="8" t="str">
        <x:f>TEXT(B145,"yyyy-mm")</x:f>
        <x:v>2026-04</x:v>
      </x:c>
      <x:c r="D145" s="42" t="str">
        <x:v>Operations</x:v>
      </x:c>
      <x:c r="E145" s="42" t="str">
        <x:v>Payroll</x:v>
      </x:c>
      <x:c r="F145" s="42" t="str">
        <x:v>Staff payroll</x:v>
      </x:c>
      <x:c r="G145" s="42" t="str">
        <x:v>6100</x:v>
      </x:c>
      <x:c r="H145" s="42" t="str">
        <x:v>payroll expense - regular posting</x:v>
      </x:c>
      <x:c r="I145" s="46" t="n">
        <x:v>2189.76</x:v>
      </x:c>
      <x:c r="J145" s="42" t="str">
        <x:v>Posted</x:v>
      </x:c>
      <x:c r="K145" s="42" t="str"/>
    </x:row>
    <x:row r="146" ht="20" customHeight="1">
      <x:c r="A146" s="42" t="str">
        <x:v>NS-04-SA-007</x:v>
      </x:c>
      <x:c r="B146" s="43" t="n">
        <x:v>46133</x:v>
      </x:c>
      <x:c r="C146" s="8" t="str">
        <x:f>TEXT(B146,"yyyy-mm")</x:f>
        <x:v>2026-04</x:v>
      </x:c>
      <x:c r="D146" s="42" t="str">
        <x:v>Sales</x:v>
      </x:c>
      <x:c r="E146" s="42" t="str">
        <x:v>Travel</x:v>
      </x:c>
      <x:c r="F146" s="42" t="str">
        <x:v>Hotel Services</x:v>
      </x:c>
      <x:c r="G146" s="42" t="str">
        <x:v>6300</x:v>
      </x:c>
      <x:c r="H146" s="42" t="str">
        <x:v>travel expense - regular posting</x:v>
      </x:c>
      <x:c r="I146" s="46" t="n">
        <x:v>259.01</x:v>
      </x:c>
      <x:c r="J146" s="42" t="str">
        <x:v>Posted</x:v>
      </x:c>
      <x:c r="K146" s="42" t="str"/>
    </x:row>
    <x:row r="147" ht="20" customHeight="1">
      <x:c r="A147" s="42" t="str">
        <x:v>NS-04-TE-007</x:v>
      </x:c>
      <x:c r="B147" s="43" t="n">
        <x:v>46133</x:v>
      </x:c>
      <x:c r="C147" s="8" t="str">
        <x:f>TEXT(B147,"yyyy-mm")</x:f>
        <x:v>2026-04</x:v>
      </x:c>
      <x:c r="D147" s="42" t="str">
        <x:v>Technology</x:v>
      </x:c>
      <x:c r="E147" s="42" t="str">
        <x:v>Payroll</x:v>
      </x:c>
      <x:c r="F147" s="42" t="str">
        <x:v>Staff payroll</x:v>
      </x:c>
      <x:c r="G147" s="42" t="str">
        <x:v>6100</x:v>
      </x:c>
      <x:c r="H147" s="42" t="str">
        <x:v>payroll expense - regular posting</x:v>
      </x:c>
      <x:c r="I147" s="46" t="n">
        <x:v>2266.84</x:v>
      </x:c>
      <x:c r="J147" s="42" t="str">
        <x:v>Posted</x:v>
      </x:c>
      <x:c r="K147" s="42" t="str"/>
    </x:row>
    <x:row r="148" ht="20" customHeight="1">
      <x:c r="A148" s="42" t="str">
        <x:v>NS-04-FI-008</x:v>
      </x:c>
      <x:c r="B148" s="43" t="n">
        <x:v>46136</x:v>
      </x:c>
      <x:c r="C148" s="8" t="str">
        <x:f>TEXT(B148,"yyyy-mm")</x:f>
        <x:v>2026-04</x:v>
      </x:c>
      <x:c r="D148" s="42" t="str">
        <x:v>Finance</x:v>
      </x:c>
      <x:c r="E148" s="42" t="str">
        <x:v>Professional Fees</x:v>
      </x:c>
      <x:c r="F148" s="42" t="str">
        <x:v>Legal Services</x:v>
      </x:c>
      <x:c r="G148" s="42" t="str">
        <x:v>6500</x:v>
      </x:c>
      <x:c r="H148" s="42" t="str">
        <x:v>professional fees expense - regular posting</x:v>
      </x:c>
      <x:c r="I148" s="46" t="n">
        <x:v>2430.39</x:v>
      </x:c>
      <x:c r="J148" s="42" t="str">
        <x:v>Posted</x:v>
      </x:c>
      <x:c r="K148" s="42" t="str"/>
    </x:row>
    <x:row r="149" ht="20" customHeight="1">
      <x:c r="A149" s="42" t="str">
        <x:v>NS-04-OP-008</x:v>
      </x:c>
      <x:c r="B149" s="43" t="n">
        <x:v>46136</x:v>
      </x:c>
      <x:c r="C149" s="8" t="str">
        <x:f>TEXT(B149,"yyyy-mm")</x:f>
        <x:v>2026-04</x:v>
      </x:c>
      <x:c r="D149" s="42" t="str">
        <x:v>Operations</x:v>
      </x:c>
      <x:c r="E149" s="42" t="str">
        <x:v>Professional Fees</x:v>
      </x:c>
      <x:c r="F149" s="42" t="str">
        <x:v>Legal Services</x:v>
      </x:c>
      <x:c r="G149" s="42" t="str">
        <x:v>6500</x:v>
      </x:c>
      <x:c r="H149" s="42" t="str">
        <x:v>professional fees expense - regular posting</x:v>
      </x:c>
      <x:c r="I149" s="46" t="n">
        <x:v>2063.86</x:v>
      </x:c>
      <x:c r="J149" s="42" t="str">
        <x:v>Posted</x:v>
      </x:c>
      <x:c r="K149" s="42" t="str"/>
    </x:row>
    <x:row r="150" ht="20" customHeight="1">
      <x:c r="A150" s="42" t="str">
        <x:v>DRAFT-2026-04</x:v>
      </x:c>
      <x:c r="B150" s="43" t="n">
        <x:v>46138</x:v>
      </x:c>
      <x:c r="C150" s="8" t="str">
        <x:f>TEXT(B150,"yyyy-mm")</x:f>
        <x:v>2026-04</x:v>
      </x:c>
      <x:c r="D150" s="42" t="str">
        <x:v>Sales</x:v>
      </x:c>
      <x:c r="E150" s="42" t="str">
        <x:v>Payroll</x:v>
      </x:c>
      <x:c r="F150" s="42" t="str">
        <x:v>Temporary workforce</x:v>
      </x:c>
      <x:c r="G150" s="42" t="str">
        <x:v>6100</x:v>
      </x:c>
      <x:c r="H150" s="42" t="str">
        <x:v>Pending approval; NOT POSTED</x:v>
      </x:c>
      <x:c r="I150" s="46" t="n">
        <x:v>2651.4</x:v>
      </x:c>
      <x:c r="J150" s="42" t="str">
        <x:v>Draft</x:v>
      </x:c>
      <x:c r="K150" s="42" t="str"/>
    </x:row>
    <x:row r="151" ht="20" customHeight="1">
      <x:c r="A151" s="42" t="str">
        <x:v>NS-04-SA-008</x:v>
      </x:c>
      <x:c r="B151" s="43" t="n">
        <x:v>46138</x:v>
      </x:c>
      <x:c r="C151" s="8" t="str">
        <x:f>TEXT(B151,"yyyy-mm")</x:f>
        <x:v>2026-04</x:v>
      </x:c>
      <x:c r="D151" s="42" t="str">
        <x:v>Sales</x:v>
      </x:c>
      <x:c r="E151" s="42" t="str">
        <x:v>Payroll</x:v>
      </x:c>
      <x:c r="F151" s="42" t="str">
        <x:v>Temporary workforce</x:v>
      </x:c>
      <x:c r="G151" s="42" t="str">
        <x:v>6100</x:v>
      </x:c>
      <x:c r="H151" s="42" t="str">
        <x:v>payroll expense - regular posting</x:v>
      </x:c>
      <x:c r="I151" s="46" t="n">
        <x:v>3359.01</x:v>
      </x:c>
      <x:c r="J151" s="42" t="str">
        <x:v>Posted</x:v>
      </x:c>
      <x:c r="K151" s="42" t="str"/>
    </x:row>
    <x:row r="152" ht="20" customHeight="1">
      <x:c r="A152" s="42" t="str">
        <x:v>NS-04-TE-008</x:v>
      </x:c>
      <x:c r="B152" s="43" t="n">
        <x:v>46138</x:v>
      </x:c>
      <x:c r="C152" s="8" t="str">
        <x:f>TEXT(B152,"yyyy-mm")</x:f>
        <x:v>2026-04</x:v>
      </x:c>
      <x:c r="D152" s="42" t="str">
        <x:v>Technology</x:v>
      </x:c>
      <x:c r="E152" s="42" t="str">
        <x:v>Marketing</x:v>
      </x:c>
      <x:c r="F152" s="42" t="str">
        <x:v>Event Services</x:v>
      </x:c>
      <x:c r="G152" s="42" t="str">
        <x:v>6600</x:v>
      </x:c>
      <x:c r="H152" s="42" t="str">
        <x:v>marketing expense - regular posting</x:v>
      </x:c>
      <x:c r="I152" s="46" t="n">
        <x:v>1596.97</x:v>
      </x:c>
      <x:c r="J152" s="42" t="str">
        <x:v>Posted</x:v>
      </x:c>
      <x:c r="K152" s="42" t="str"/>
    </x:row>
    <x:row r="153" ht="20" customHeight="1">
      <x:c r="A153" s="42" t="str">
        <x:v>NS-04-SA-009</x:v>
      </x:c>
      <x:c r="B153" s="43" t="n">
        <x:v>46139</x:v>
      </x:c>
      <x:c r="C153" s="8" t="str">
        <x:f>TEXT(B153,"yyyy-mm")</x:f>
        <x:v>2026-04</x:v>
      </x:c>
      <x:c r="D153" s="42" t="str">
        <x:v>Sales</x:v>
      </x:c>
      <x:c r="E153" s="42" t="str">
        <x:v>Marketing</x:v>
      </x:c>
      <x:c r="F153" s="42" t="str">
        <x:v>Campaign Studio</x:v>
      </x:c>
      <x:c r="G153" s="42" t="str">
        <x:v>6600</x:v>
      </x:c>
      <x:c r="H153" s="42" t="str">
        <x:v>marketing expense - regular posting</x:v>
      </x:c>
      <x:c r="I153" s="46" t="n">
        <x:v>836.78</x:v>
      </x:c>
      <x:c r="J153" s="42" t="str">
        <x:v>Posted</x:v>
      </x:c>
      <x:c r="K153" s="42" t="str"/>
    </x:row>
    <x:row r="154" ht="20" customHeight="1">
      <x:c r="A154" s="42" t="str">
        <x:v>NS-04-TE-009</x:v>
      </x:c>
      <x:c r="B154" s="43" t="n">
        <x:v>46139</x:v>
      </x:c>
      <x:c r="C154" s="8" t="str">
        <x:f>TEXT(B154,"yyyy-mm")</x:f>
        <x:v>2026-04</x:v>
      </x:c>
      <x:c r="D154" s="42" t="str">
        <x:v>Technology</x:v>
      </x:c>
      <x:c r="E154" s="42" t="str">
        <x:v>Software</x:v>
      </x:c>
      <x:c r="F154" s="42" t="str">
        <x:v>Cloud Platform Co.</x:v>
      </x:c>
      <x:c r="G154" s="42" t="str">
        <x:v>6200</x:v>
      </x:c>
      <x:c r="H154" s="42" t="str">
        <x:v>software expense - regular posting</x:v>
      </x:c>
      <x:c r="I154" s="46" t="n">
        <x:v>650.22</x:v>
      </x:c>
      <x:c r="J154" s="42" t="str">
        <x:v>Posted</x:v>
      </x:c>
      <x:c r="K154" s="42" t="str"/>
    </x:row>
    <x:row r="155" ht="20" customHeight="1">
      <x:c r="A155" s="42" t="str">
        <x:v>NS-05-FI-001</x:v>
      </x:c>
      <x:c r="B155" s="43" t="n">
        <x:v>46145</x:v>
      </x:c>
      <x:c r="C155" s="8" t="str">
        <x:f>TEXT(B155,"yyyy-mm")</x:f>
        <x:v>2026-05</x:v>
      </x:c>
      <x:c r="D155" s="42" t="str">
        <x:v>Finance</x:v>
      </x:c>
      <x:c r="E155" s="42" t="str">
        <x:v>Professional Fees</x:v>
      </x:c>
      <x:c r="F155" s="42" t="str">
        <x:v>Advisory Partners</x:v>
      </x:c>
      <x:c r="G155" s="42" t="str">
        <x:v>6500</x:v>
      </x:c>
      <x:c r="H155" s="42" t="str">
        <x:v>professional fees expense - regular posting</x:v>
      </x:c>
      <x:c r="I155" s="46" t="n">
        <x:v>2199.53</x:v>
      </x:c>
      <x:c r="J155" s="42" t="str">
        <x:v>Posted</x:v>
      </x:c>
      <x:c r="K155" s="42" t="str"/>
    </x:row>
    <x:row r="156" ht="20" customHeight="1">
      <x:c r="A156" s="42" t="str">
        <x:v>NS-05-SA-001</x:v>
      </x:c>
      <x:c r="B156" s="43" t="n">
        <x:v>46145</x:v>
      </x:c>
      <x:c r="C156" s="8" t="str">
        <x:f>TEXT(B156,"yyyy-mm")</x:f>
        <x:v>2026-05</x:v>
      </x:c>
      <x:c r="D156" s="42" t="str">
        <x:v>Sales</x:v>
      </x:c>
      <x:c r="E156" s="42" t="str">
        <x:v>Payroll</x:v>
      </x:c>
      <x:c r="F156" s="42" t="str">
        <x:v>Staff payroll</x:v>
      </x:c>
      <x:c r="G156" s="42" t="str">
        <x:v>6100</x:v>
      </x:c>
      <x:c r="H156" s="42" t="str">
        <x:v>payroll expense - regular posting</x:v>
      </x:c>
      <x:c r="I156" s="46" t="n">
        <x:v>2271.57</x:v>
      </x:c>
      <x:c r="J156" s="42" t="str">
        <x:v>Posted</x:v>
      </x:c>
      <x:c r="K156" s="42" t="str"/>
    </x:row>
    <x:row r="157" ht="20" customHeight="1">
      <x:c r="A157" s="42" t="str">
        <x:v>NS-05-SA-009</x:v>
      </x:c>
      <x:c r="B157" s="43" t="n">
        <x:v>46145</x:v>
      </x:c>
      <x:c r="C157" s="8" t="str">
        <x:f>TEXT(B157,"yyyy-mm")</x:f>
        <x:v>2026-05</x:v>
      </x:c>
      <x:c r="D157" s="42" t="str">
        <x:v>Sales</x:v>
      </x:c>
      <x:c r="E157" s="42" t="str">
        <x:v>Professional Fees</x:v>
      </x:c>
      <x:c r="F157" s="42" t="str">
        <x:v>Compliance Specialists</x:v>
      </x:c>
      <x:c r="G157" s="42" t="str">
        <x:v>6500</x:v>
      </x:c>
      <x:c r="H157" s="42" t="str">
        <x:v>professional fees expense - regular posting</x:v>
      </x:c>
      <x:c r="I157" s="46" t="n">
        <x:v>849.34</x:v>
      </x:c>
      <x:c r="J157" s="42" t="str">
        <x:v>Posted</x:v>
      </x:c>
      <x:c r="K157" s="42" t="str"/>
    </x:row>
    <x:row r="158" ht="20" customHeight="1">
      <x:c r="A158" s="42" t="str">
        <x:v>NS-05-TE-009</x:v>
      </x:c>
      <x:c r="B158" s="43" t="n">
        <x:v>46145</x:v>
      </x:c>
      <x:c r="C158" s="8" t="str">
        <x:f>TEXT(B158,"yyyy-mm")</x:f>
        <x:v>2026-05</x:v>
      </x:c>
      <x:c r="D158" s="42" t="str">
        <x:v>Technology</x:v>
      </x:c>
      <x:c r="E158" s="42" t="str">
        <x:v>Marketing</x:v>
      </x:c>
      <x:c r="F158" s="42" t="str">
        <x:v>Campaign Studio</x:v>
      </x:c>
      <x:c r="G158" s="42" t="str">
        <x:v>6600</x:v>
      </x:c>
      <x:c r="H158" s="42" t="str">
        <x:v>marketing expense - regular posting</x:v>
      </x:c>
      <x:c r="I158" s="46" t="n">
        <x:v>1034.84</x:v>
      </x:c>
      <x:c r="J158" s="42" t="str">
        <x:v>Posted</x:v>
      </x:c>
      <x:c r="K158" s="42" t="str"/>
    </x:row>
    <x:row r="159" ht="20" customHeight="1">
      <x:c r="A159" s="42" t="str">
        <x:v>NS-05-FI-009</x:v>
      </x:c>
      <x:c r="B159" s="43" t="n">
        <x:v>46146</x:v>
      </x:c>
      <x:c r="C159" s="8" t="str">
        <x:f>TEXT(B159,"yyyy-mm")</x:f>
        <x:v>2026-05</x:v>
      </x:c>
      <x:c r="D159" s="42" t="str">
        <x:v>Finance</x:v>
      </x:c>
      <x:c r="E159" s="42" t="str">
        <x:v>Facilities</x:v>
      </x:c>
      <x:c r="F159" s="42" t="str">
        <x:v>Office Utilities</x:v>
      </x:c>
      <x:c r="G159" s="42" t="str">
        <x:v>6400</x:v>
      </x:c>
      <x:c r="H159" s="42" t="str">
        <x:v>facilities expense - regular posting</x:v>
      </x:c>
      <x:c r="I159" s="46" t="n">
        <x:v>1820.94</x:v>
      </x:c>
      <x:c r="J159" s="42" t="str">
        <x:v>Posted</x:v>
      </x:c>
      <x:c r="K159" s="42" t="str"/>
    </x:row>
    <x:row r="160" ht="20" customHeight="1">
      <x:c r="A160" s="42" t="str">
        <x:v>NS-05-TE-001</x:v>
      </x:c>
      <x:c r="B160" s="43" t="n">
        <x:v>46146</x:v>
      </x:c>
      <x:c r="C160" s="8" t="str">
        <x:f>TEXT(B160,"yyyy-mm")</x:f>
        <x:v>2026-05</x:v>
      </x:c>
      <x:c r="D160" s="42" t="str">
        <x:v>Technology</x:v>
      </x:c>
      <x:c r="E160" s="42" t="str">
        <x:v>Software</x:v>
      </x:c>
      <x:c r="F160" s="42" t="str">
        <x:v>Cloud Platform Co.</x:v>
      </x:c>
      <x:c r="G160" s="42" t="str">
        <x:v>6200</x:v>
      </x:c>
      <x:c r="H160" s="42" t="str">
        <x:v>software expense - regular posting</x:v>
      </x:c>
      <x:c r="I160" s="46" t="n">
        <x:v>1220.36</x:v>
      </x:c>
      <x:c r="J160" s="42" t="str">
        <x:v>Posted</x:v>
      </x:c>
      <x:c r="K160" s="42" t="str"/>
    </x:row>
    <x:row r="161" ht="20" customHeight="1">
      <x:c r="A161" s="42" t="str">
        <x:v>NS-05-OP-001</x:v>
      </x:c>
      <x:c r="B161" s="43" t="n">
        <x:v>46147</x:v>
      </x:c>
      <x:c r="C161" s="8" t="str">
        <x:f>TEXT(B161,"yyyy-mm")</x:f>
        <x:v>2026-05</x:v>
      </x:c>
      <x:c r="D161" s="42" t="str">
        <x:v>Operations</x:v>
      </x:c>
      <x:c r="E161" s="42" t="str">
        <x:v>Payroll</x:v>
      </x:c>
      <x:c r="F161" s="42" t="str">
        <x:v>Staff payroll</x:v>
      </x:c>
      <x:c r="G161" s="42" t="str">
        <x:v>6100</x:v>
      </x:c>
      <x:c r="H161" s="42" t="str">
        <x:v>payroll expense - regular posting</x:v>
      </x:c>
      <x:c r="I161" s="46" t="n">
        <x:v>2664.27</x:v>
      </x:c>
      <x:c r="J161" s="42" t="str">
        <x:v>Posted</x:v>
      </x:c>
      <x:c r="K161" s="42" t="str"/>
    </x:row>
    <x:row r="162" ht="20" customHeight="1">
      <x:c r="A162" s="42" t="str">
        <x:v>NS-05-FI-002</x:v>
      </x:c>
      <x:c r="B162" s="43" t="n">
        <x:v>46149</x:v>
      </x:c>
      <x:c r="C162" s="8" t="str">
        <x:f>TEXT(B162,"yyyy-mm")</x:f>
        <x:v>2026-05</x:v>
      </x:c>
      <x:c r="D162" s="42" t="str">
        <x:v>Finance</x:v>
      </x:c>
      <x:c r="E162" s="42" t="str">
        <x:v>Payroll</x:v>
      </x:c>
      <x:c r="F162" s="42" t="str">
        <x:v>Staff payroll</x:v>
      </x:c>
      <x:c r="G162" s="42" t="str">
        <x:v>6100</x:v>
      </x:c>
      <x:c r="H162" s="42" t="str">
        <x:v>payroll expense - regular posting</x:v>
      </x:c>
      <x:c r="I162" s="46" t="n">
        <x:v>2558.54</x:v>
      </x:c>
      <x:c r="J162" s="42" t="str">
        <x:v>Posted</x:v>
      </x:c>
      <x:c r="K162" s="42" t="str"/>
    </x:row>
    <x:row r="163" ht="20" customHeight="1">
      <x:c r="A163" s="42" t="str">
        <x:v>NS-05-OP-002</x:v>
      </x:c>
      <x:c r="B163" s="43" t="n">
        <x:v>46149</x:v>
      </x:c>
      <x:c r="C163" s="8" t="str">
        <x:f>TEXT(B163,"yyyy-mm")</x:f>
        <x:v>2026-05</x:v>
      </x:c>
      <x:c r="D163" s="42" t="str">
        <x:v>Operations</x:v>
      </x:c>
      <x:c r="E163" s="42" t="str">
        <x:v>Payroll</x:v>
      </x:c>
      <x:c r="F163" s="42" t="str">
        <x:v>Temporary workforce</x:v>
      </x:c>
      <x:c r="G163" s="42" t="str">
        <x:v>6100</x:v>
      </x:c>
      <x:c r="H163" s="42" t="str">
        <x:v>payroll expense - regular posting</x:v>
      </x:c>
      <x:c r="I163" s="46" t="n">
        <x:v>2188.59</x:v>
      </x:c>
      <x:c r="J163" s="42" t="str">
        <x:v>Posted</x:v>
      </x:c>
      <x:c r="K163" s="42" t="str"/>
    </x:row>
    <x:row r="164" ht="20" customHeight="1">
      <x:c r="A164" s="42" t="str">
        <x:v>NS-05-SA-002</x:v>
      </x:c>
      <x:c r="B164" s="43" t="n">
        <x:v>46149</x:v>
      </x:c>
      <x:c r="C164" s="8" t="str">
        <x:f>TEXT(B164,"yyyy-mm")</x:f>
        <x:v>2026-05</x:v>
      </x:c>
      <x:c r="D164" s="42" t="str">
        <x:v>Sales</x:v>
      </x:c>
      <x:c r="E164" s="42" t="str">
        <x:v>Marketing</x:v>
      </x:c>
      <x:c r="F164" s="42" t="str">
        <x:v>Campaign Studio</x:v>
      </x:c>
      <x:c r="G164" s="42" t="str">
        <x:v>6600</x:v>
      </x:c>
      <x:c r="H164" s="42" t="str">
        <x:v>marketing expense - regular posting</x:v>
      </x:c>
      <x:c r="I164" s="46" t="n">
        <x:v>884.13</x:v>
      </x:c>
      <x:c r="J164" s="42" t="str">
        <x:v>Posted</x:v>
      </x:c>
      <x:c r="K164" s="42" t="str"/>
    </x:row>
    <x:row r="165" ht="20" customHeight="1">
      <x:c r="A165" s="42" t="str">
        <x:v>NS-05-TE-002</x:v>
      </x:c>
      <x:c r="B165" s="43" t="n">
        <x:v>46150</x:v>
      </x:c>
      <x:c r="C165" s="8" t="str">
        <x:f>TEXT(B165,"yyyy-mm")</x:f>
        <x:v>2026-05</x:v>
      </x:c>
      <x:c r="D165" s="42" t="str">
        <x:v>Technology</x:v>
      </x:c>
      <x:c r="E165" s="42" t="str">
        <x:v>Payroll</x:v>
      </x:c>
      <x:c r="F165" s="42" t="str">
        <x:v>Staff payroll</x:v>
      </x:c>
      <x:c r="G165" s="42" t="str">
        <x:v>6100</x:v>
      </x:c>
      <x:c r="H165" s="42" t="str">
        <x:v>payroll expense - regular posting</x:v>
      </x:c>
      <x:c r="I165" s="46" t="n">
        <x:v>3147.44</x:v>
      </x:c>
      <x:c r="J165" s="42" t="str">
        <x:v>Posted</x:v>
      </x:c>
      <x:c r="K165" s="42" t="str"/>
    </x:row>
    <x:row r="166" ht="20" customHeight="1">
      <x:c r="A166" s="42" t="str">
        <x:v>NS-05-OP-003</x:v>
      </x:c>
      <x:c r="B166" s="43" t="n">
        <x:v>46151</x:v>
      </x:c>
      <x:c r="C166" s="8" t="str">
        <x:f>TEXT(B166,"yyyy-mm")</x:f>
        <x:v>2026-05</x:v>
      </x:c>
      <x:c r="D166" s="42" t="str">
        <x:v>Operations</x:v>
      </x:c>
      <x:c r="E166" s="42" t="str">
        <x:v>Payroll</x:v>
      </x:c>
      <x:c r="F166" s="42" t="str">
        <x:v>Temporary workforce</x:v>
      </x:c>
      <x:c r="G166" s="42" t="str">
        <x:v>6100</x:v>
      </x:c>
      <x:c r="H166" s="42" t="str">
        <x:v>payroll expense - regular posting</x:v>
      </x:c>
      <x:c r="I166" s="46" t="n">
        <x:v>3383.11</x:v>
      </x:c>
      <x:c r="J166" s="42" t="str">
        <x:v>Posted</x:v>
      </x:c>
      <x:c r="K166" s="42" t="str"/>
    </x:row>
    <x:row r="167" ht="20" customHeight="1">
      <x:c r="A167" s="42" t="str">
        <x:v>NS-05-TE-003</x:v>
      </x:c>
      <x:c r="B167" s="43" t="n">
        <x:v>46151</x:v>
      </x:c>
      <x:c r="C167" s="8" t="str">
        <x:f>TEXT(B167,"yyyy-mm")</x:f>
        <x:v>2026-05</x:v>
      </x:c>
      <x:c r="D167" s="42" t="str">
        <x:v>Technology</x:v>
      </x:c>
      <x:c r="E167" s="42" t="str">
        <x:v>Software</x:v>
      </x:c>
      <x:c r="F167" s="42" t="str">
        <x:v>Analytics Systems</x:v>
      </x:c>
      <x:c r="G167" s="42" t="str">
        <x:v>6200</x:v>
      </x:c>
      <x:c r="H167" s="42" t="str">
        <x:v>software expense - regular posting</x:v>
      </x:c>
      <x:c r="I167" s="46" t="n">
        <x:v>706.77</x:v>
      </x:c>
      <x:c r="J167" s="42" t="str">
        <x:v>Posted</x:v>
      </x:c>
      <x:c r="K167" s="42" t="str"/>
    </x:row>
    <x:row r="168" ht="20" customHeight="1">
      <x:c r="A168" s="42" t="str">
        <x:v>NS-05-FI-003</x:v>
      </x:c>
      <x:c r="B168" s="43" t="n">
        <x:v>46152</x:v>
      </x:c>
      <x:c r="C168" s="8" t="str">
        <x:f>TEXT(B168,"yyyy-mm")</x:f>
        <x:v>2026-05</x:v>
      </x:c>
      <x:c r="D168" s="42" t="str">
        <x:v>Finance</x:v>
      </x:c>
      <x:c r="E168" s="42" t="str">
        <x:v>Professional Fees</x:v>
      </x:c>
      <x:c r="F168" s="42" t="str">
        <x:v>Compliance Specialists</x:v>
      </x:c>
      <x:c r="G168" s="42" t="str">
        <x:v>6500</x:v>
      </x:c>
      <x:c r="H168" s="42" t="str">
        <x:v>professional fees expense - regular posting</x:v>
      </x:c>
      <x:c r="I168" s="46" t="n">
        <x:v>2603.79</x:v>
      </x:c>
      <x:c r="J168" s="42" t="str">
        <x:v>Posted</x:v>
      </x:c>
      <x:c r="K168" s="42" t="str"/>
    </x:row>
    <x:row r="169" ht="20" customHeight="1">
      <x:c r="A169" s="42" t="str">
        <x:v>NS-05-SA-003</x:v>
      </x:c>
      <x:c r="B169" s="43" t="n">
        <x:v>46153</x:v>
      </x:c>
      <x:c r="C169" s="8" t="str">
        <x:f>TEXT(B169,"yyyy-mm")</x:f>
        <x:v>2026-05</x:v>
      </x:c>
      <x:c r="D169" s="42" t="str">
        <x:v>Sales</x:v>
      </x:c>
      <x:c r="E169" s="42" t="str">
        <x:v>Travel</x:v>
      </x:c>
      <x:c r="F169" s="42" t="str">
        <x:v>Rail &amp; Air Travel</x:v>
      </x:c>
      <x:c r="G169" s="42" t="str">
        <x:v>6300</x:v>
      </x:c>
      <x:c r="H169" s="42" t="str">
        <x:v>travel expense - regular posting</x:v>
      </x:c>
      <x:c r="I169" s="46" t="n">
        <x:v>615</x:v>
      </x:c>
      <x:c r="J169" s="42" t="str">
        <x:v>Posted</x:v>
      </x:c>
      <x:c r="K169" s="42" t="str"/>
    </x:row>
    <x:row r="170" ht="20" customHeight="1">
      <x:c r="A170" s="42" t="str">
        <x:v>NS-05-FI-004</x:v>
      </x:c>
      <x:c r="B170" s="43" t="n">
        <x:v>46154</x:v>
      </x:c>
      <x:c r="C170" s="8" t="str">
        <x:f>TEXT(B170,"yyyy-mm")</x:f>
        <x:v>2026-05</x:v>
      </x:c>
      <x:c r="D170" s="42" t="str">
        <x:v>Finance</x:v>
      </x:c>
      <x:c r="E170" s="42" t="str">
        <x:v>Software</x:v>
      </x:c>
      <x:c r="F170" s="42" t="str">
        <x:v>Office Apps Co.</x:v>
      </x:c>
      <x:c r="G170" s="42" t="str">
        <x:v>6200</x:v>
      </x:c>
      <x:c r="H170" s="42" t="str">
        <x:v>software expense - regular posting</x:v>
      </x:c>
      <x:c r="I170" s="46" t="n">
        <x:v>1290.99</x:v>
      </x:c>
      <x:c r="J170" s="42" t="str">
        <x:v>Posted</x:v>
      </x:c>
      <x:c r="K170" s="42" t="str"/>
    </x:row>
    <x:row r="171" ht="20" customHeight="1">
      <x:c r="A171" s="42" t="str">
        <x:v>NS-05-OP-004</x:v>
      </x:c>
      <x:c r="B171" s="43" t="n">
        <x:v>46154</x:v>
      </x:c>
      <x:c r="C171" s="8" t="str">
        <x:f>TEXT(B171,"yyyy-mm")</x:f>
        <x:v>2026-05</x:v>
      </x:c>
      <x:c r="D171" s="42" t="str">
        <x:v>Operations</x:v>
      </x:c>
      <x:c r="E171" s="42" t="str">
        <x:v>Facilities</x:v>
      </x:c>
      <x:c r="F171" s="42" t="str">
        <x:v>Office Utilities</x:v>
      </x:c>
      <x:c r="G171" s="42" t="str">
        <x:v>6400</x:v>
      </x:c>
      <x:c r="H171" s="42" t="str">
        <x:v>facilities expense - regular posting</x:v>
      </x:c>
      <x:c r="I171" s="46" t="n">
        <x:v>1190.01</x:v>
      </x:c>
      <x:c r="J171" s="42" t="str">
        <x:v>Posted</x:v>
      </x:c>
      <x:c r="K171" s="42" t="str"/>
    </x:row>
    <x:row r="172" ht="20" customHeight="1">
      <x:c r="A172" s="42" t="str">
        <x:v>NS-05-SA-004</x:v>
      </x:c>
      <x:c r="B172" s="43" t="n">
        <x:v>46154</x:v>
      </x:c>
      <x:c r="C172" s="8" t="str">
        <x:f>TEXT(B172,"yyyy-mm")</x:f>
        <x:v>2026-05</x:v>
      </x:c>
      <x:c r="D172" s="42" t="str">
        <x:v>Sales</x:v>
      </x:c>
      <x:c r="E172" s="42" t="str">
        <x:v>Marketing</x:v>
      </x:c>
      <x:c r="F172" s="42" t="str">
        <x:v>Event Services</x:v>
      </x:c>
      <x:c r="G172" s="42" t="str">
        <x:v>6600</x:v>
      </x:c>
      <x:c r="H172" s="42" t="str">
        <x:v>marketing expense - regular posting</x:v>
      </x:c>
      <x:c r="I172" s="46" t="n">
        <x:v>1186.44</x:v>
      </x:c>
      <x:c r="J172" s="42" t="str">
        <x:v>Posted</x:v>
      </x:c>
      <x:c r="K172" s="42" t="str"/>
    </x:row>
    <x:row r="173" ht="20" customHeight="1">
      <x:c r="A173" s="42" t="str">
        <x:v>NS-05-TE-004</x:v>
      </x:c>
      <x:c r="B173" s="43" t="n">
        <x:v>46155</x:v>
      </x:c>
      <x:c r="C173" s="8" t="str">
        <x:f>TEXT(B173,"yyyy-mm")</x:f>
        <x:v>2026-05</x:v>
      </x:c>
      <x:c r="D173" s="42" t="str">
        <x:v>Technology</x:v>
      </x:c>
      <x:c r="E173" s="42" t="str">
        <x:v>Travel</x:v>
      </x:c>
      <x:c r="F173" s="42" t="str">
        <x:v>Hotel Services</x:v>
      </x:c>
      <x:c r="G173" s="42" t="str">
        <x:v>6300</x:v>
      </x:c>
      <x:c r="H173" s="42" t="str">
        <x:v>travel expense - regular posting</x:v>
      </x:c>
      <x:c r="I173" s="46" t="n">
        <x:v>435.16</x:v>
      </x:c>
      <x:c r="J173" s="42" t="str">
        <x:v>Posted</x:v>
      </x:c>
      <x:c r="K173" s="42" t="str"/>
    </x:row>
    <x:row r="174" ht="20" customHeight="1">
      <x:c r="A174" s="42" t="str">
        <x:v>NS-05-FI-005</x:v>
      </x:c>
      <x:c r="B174" s="43" t="n">
        <x:v>46157</x:v>
      </x:c>
      <x:c r="C174" s="8" t="str">
        <x:f>TEXT(B174,"yyyy-mm")</x:f>
        <x:v>2026-05</x:v>
      </x:c>
      <x:c r="D174" s="42" t="str">
        <x:v>Finance</x:v>
      </x:c>
      <x:c r="E174" s="42" t="str">
        <x:v>Professional Fees</x:v>
      </x:c>
      <x:c r="F174" s="42" t="str">
        <x:v>Legal Services</x:v>
      </x:c>
      <x:c r="G174" s="42" t="str">
        <x:v>6500</x:v>
      </x:c>
      <x:c r="H174" s="42" t="str">
        <x:v>professional fees expense - regular posting</x:v>
      </x:c>
      <x:c r="I174" s="46" t="n">
        <x:v>1820.81</x:v>
      </x:c>
      <x:c r="J174" s="42" t="str">
        <x:v>Posted</x:v>
      </x:c>
      <x:c r="K174" s="42" t="str"/>
    </x:row>
    <x:row r="175" ht="20" customHeight="1">
      <x:c r="A175" s="42" t="str">
        <x:v>NS-05-OP-005</x:v>
      </x:c>
      <x:c r="B175" s="43" t="n">
        <x:v>46157</x:v>
      </x:c>
      <x:c r="C175" s="8" t="str">
        <x:f>TEXT(B175,"yyyy-mm")</x:f>
        <x:v>2026-05</x:v>
      </x:c>
      <x:c r="D175" s="42" t="str">
        <x:v>Operations</x:v>
      </x:c>
      <x:c r="E175" s="42" t="str">
        <x:v>Professional Fees</x:v>
      </x:c>
      <x:c r="F175" s="42" t="str">
        <x:v>Compliance Specialists</x:v>
      </x:c>
      <x:c r="G175" s="42" t="str">
        <x:v>6500</x:v>
      </x:c>
      <x:c r="H175" s="42" t="str">
        <x:v>professional fees expense - regular posting</x:v>
      </x:c>
      <x:c r="I175" s="46" t="n">
        <x:v>2261.39</x:v>
      </x:c>
      <x:c r="J175" s="42" t="str">
        <x:v>Posted</x:v>
      </x:c>
      <x:c r="K175" s="42" t="str"/>
    </x:row>
    <x:row r="176" ht="20" customHeight="1">
      <x:c r="A176" s="42" t="str">
        <x:v>NS-05-SA-005</x:v>
      </x:c>
      <x:c r="B176" s="43" t="n">
        <x:v>46158</x:v>
      </x:c>
      <x:c r="C176" s="8" t="str">
        <x:f>TEXT(B176,"yyyy-mm")</x:f>
        <x:v>2026-05</x:v>
      </x:c>
      <x:c r="D176" s="42" t="str">
        <x:v>Sales</x:v>
      </x:c>
      <x:c r="E176" s="42" t="str">
        <x:v>Marketing</x:v>
      </x:c>
      <x:c r="F176" s="42" t="str">
        <x:v>Campaign Studio</x:v>
      </x:c>
      <x:c r="G176" s="42" t="str">
        <x:v>6600</x:v>
      </x:c>
      <x:c r="H176" s="42" t="str">
        <x:v>marketing expense - regular posting</x:v>
      </x:c>
      <x:c r="I176" s="46" t="n">
        <x:v>846.59</x:v>
      </x:c>
      <x:c r="J176" s="42" t="str">
        <x:v>Posted</x:v>
      </x:c>
      <x:c r="K176" s="42" t="str"/>
    </x:row>
    <x:row r="177" ht="20" customHeight="1">
      <x:c r="A177" s="42" t="str">
        <x:v>NS-05-TE-005</x:v>
      </x:c>
      <x:c r="B177" s="43" t="n">
        <x:v>46158</x:v>
      </x:c>
      <x:c r="C177" s="8" t="str">
        <x:f>TEXT(B177,"yyyy-mm")</x:f>
        <x:v>2026-05</x:v>
      </x:c>
      <x:c r="D177" s="42" t="str">
        <x:v>Technology</x:v>
      </x:c>
      <x:c r="E177" s="42" t="str">
        <x:v>Professional Fees</x:v>
      </x:c>
      <x:c r="F177" s="42" t="str">
        <x:v>Compliance Specialists</x:v>
      </x:c>
      <x:c r="G177" s="42" t="str">
        <x:v>6500</x:v>
      </x:c>
      <x:c r="H177" s="42" t="str">
        <x:v>professional fees expense - regular posting</x:v>
      </x:c>
      <x:c r="I177" s="46" t="n">
        <x:v>2023.29</x:v>
      </x:c>
      <x:c r="J177" s="42" t="str">
        <x:v>Posted</x:v>
      </x:c>
      <x:c r="K177" s="42" t="str"/>
    </x:row>
    <x:row r="178" ht="20" customHeight="1">
      <x:c r="A178" s="42" t="str">
        <x:v>NS-05-SA-006</x:v>
      </x:c>
      <x:c r="B178" s="43" t="n">
        <x:v>46160</x:v>
      </x:c>
      <x:c r="C178" s="8" t="str">
        <x:f>TEXT(B178,"yyyy-mm")</x:f>
        <x:v>2026-05</x:v>
      </x:c>
      <x:c r="D178" s="42" t="str">
        <x:v>Sales</x:v>
      </x:c>
      <x:c r="E178" s="42" t="str">
        <x:v>Marketing</x:v>
      </x:c>
      <x:c r="F178" s="42" t="str">
        <x:v>Event Services</x:v>
      </x:c>
      <x:c r="G178" s="42" t="str">
        <x:v>6600</x:v>
      </x:c>
      <x:c r="H178" s="42" t="str">
        <x:v>marketing expense - regular posting</x:v>
      </x:c>
      <x:c r="I178" s="46" t="n">
        <x:v>1635.91</x:v>
      </x:c>
      <x:c r="J178" s="42" t="str">
        <x:v>Posted</x:v>
      </x:c>
      <x:c r="K178" s="42" t="str"/>
    </x:row>
    <x:row r="179" ht="20" customHeight="1">
      <x:c r="A179" s="42" t="str">
        <x:v>NS-05-FI-006</x:v>
      </x:c>
      <x:c r="B179" s="43" t="n">
        <x:v>46161</x:v>
      </x:c>
      <x:c r="C179" s="8" t="str">
        <x:f>TEXT(B179,"yyyy-mm")</x:f>
        <x:v>2026-05</x:v>
      </x:c>
      <x:c r="D179" s="42" t="str">
        <x:v>Finance</x:v>
      </x:c>
      <x:c r="E179" s="42" t="str">
        <x:v>Marketing</x:v>
      </x:c>
      <x:c r="F179" s="42" t="str">
        <x:v>Campaign Studio</x:v>
      </x:c>
      <x:c r="G179" s="42" t="str">
        <x:v>6600</x:v>
      </x:c>
      <x:c r="H179" s="42" t="str">
        <x:v>marketing expense - regular posting</x:v>
      </x:c>
      <x:c r="I179" s="46" t="n">
        <x:v>1640.21</x:v>
      </x:c>
      <x:c r="J179" s="42" t="str">
        <x:v>Posted</x:v>
      </x:c>
      <x:c r="K179" s="42" t="str"/>
    </x:row>
    <x:row r="180" ht="20" customHeight="1">
      <x:c r="A180" s="42" t="str">
        <x:v>NS-05-TE-006</x:v>
      </x:c>
      <x:c r="B180" s="43" t="n">
        <x:v>46161</x:v>
      </x:c>
      <x:c r="C180" s="8" t="str">
        <x:f>TEXT(B180,"yyyy-mm")</x:f>
        <x:v>2026-05</x:v>
      </x:c>
      <x:c r="D180" s="42" t="str">
        <x:v>Technology</x:v>
      </x:c>
      <x:c r="E180" s="42" t="str">
        <x:v>Payroll</x:v>
      </x:c>
      <x:c r="F180" s="42" t="str">
        <x:v>Temporary workforce</x:v>
      </x:c>
      <x:c r="G180" s="42" t="str">
        <x:v>6100</x:v>
      </x:c>
      <x:c r="H180" s="42" t="str">
        <x:v>payroll expense - regular posting</x:v>
      </x:c>
      <x:c r="I180" s="46" t="n">
        <x:v>2666.43</x:v>
      </x:c>
      <x:c r="J180" s="42" t="str">
        <x:v>Posted</x:v>
      </x:c>
      <x:c r="K180" s="42" t="str"/>
    </x:row>
    <x:row r="181" ht="20" customHeight="1">
      <x:c r="A181" s="42" t="str">
        <x:v>NS-05-OP-006</x:v>
      </x:c>
      <x:c r="B181" s="43" t="n">
        <x:v>46162</x:v>
      </x:c>
      <x:c r="C181" s="8" t="str">
        <x:f>TEXT(B181,"yyyy-mm")</x:f>
        <x:v>2026-05</x:v>
      </x:c>
      <x:c r="D181" s="42" t="str">
        <x:v>Operations</x:v>
      </x:c>
      <x:c r="E181" s="42" t="str">
        <x:v>Professional Fees</x:v>
      </x:c>
      <x:c r="F181" s="42" t="str">
        <x:v>Compliance Specialists</x:v>
      </x:c>
      <x:c r="G181" s="42" t="str">
        <x:v>6500</x:v>
      </x:c>
      <x:c r="H181" s="42" t="str">
        <x:v>professional fees expense - regular posting</x:v>
      </x:c>
      <x:c r="I181" s="46" t="n">
        <x:v>2235.2</x:v>
      </x:c>
      <x:c r="J181" s="42" t="str">
        <x:v>Posted</x:v>
      </x:c>
      <x:c r="K181" s="42" t="str"/>
    </x:row>
    <x:row r="182" ht="20" customHeight="1">
      <x:c r="A182" s="42" t="str">
        <x:v>NS-05-SA-007</x:v>
      </x:c>
      <x:c r="B182" s="43" t="n">
        <x:v>46163</x:v>
      </x:c>
      <x:c r="C182" s="8" t="str">
        <x:f>TEXT(B182,"yyyy-mm")</x:f>
        <x:v>2026-05</x:v>
      </x:c>
      <x:c r="D182" s="42" t="str">
        <x:v>Sales</x:v>
      </x:c>
      <x:c r="E182" s="42" t="str">
        <x:v>Marketing</x:v>
      </x:c>
      <x:c r="F182" s="42" t="str">
        <x:v>Event Services</x:v>
      </x:c>
      <x:c r="G182" s="42" t="str">
        <x:v>6600</x:v>
      </x:c>
      <x:c r="H182" s="42" t="str">
        <x:v>marketing expense - regular posting</x:v>
      </x:c>
      <x:c r="I182" s="46" t="n">
        <x:v>1513.58</x:v>
      </x:c>
      <x:c r="J182" s="42" t="str">
        <x:v>Posted</x:v>
      </x:c>
      <x:c r="K182" s="42" t="str"/>
    </x:row>
    <x:row r="183" ht="20" customHeight="1">
      <x:c r="A183" s="42" t="str">
        <x:v>NS-05-TE-007</x:v>
      </x:c>
      <x:c r="B183" s="43" t="n">
        <x:v>46163</x:v>
      </x:c>
      <x:c r="C183" s="8" t="str">
        <x:f>TEXT(B183,"yyyy-mm")</x:f>
        <x:v>2026-05</x:v>
      </x:c>
      <x:c r="D183" s="42" t="str">
        <x:v>Technology</x:v>
      </x:c>
      <x:c r="E183" s="42" t="str">
        <x:v>Payroll</x:v>
      </x:c>
      <x:c r="F183" s="42" t="str">
        <x:v>Temporary workforce</x:v>
      </x:c>
      <x:c r="G183" s="42" t="str">
        <x:v>6100</x:v>
      </x:c>
      <x:c r="H183" s="42" t="str">
        <x:v>payroll expense - regular posting</x:v>
      </x:c>
      <x:c r="I183" s="46" t="n">
        <x:v>3713.74</x:v>
      </x:c>
      <x:c r="J183" s="42" t="str">
        <x:v>Posted</x:v>
      </x:c>
      <x:c r="K183" s="42" t="str"/>
    </x:row>
    <x:row r="184" ht="20" customHeight="1">
      <x:c r="A184" s="42" t="str">
        <x:v>NS-05-FI-007</x:v>
      </x:c>
      <x:c r="B184" s="43" t="n">
        <x:v>46164</x:v>
      </x:c>
      <x:c r="C184" s="8" t="str">
        <x:f>TEXT(B184,"yyyy-mm")</x:f>
        <x:v>2026-05</x:v>
      </x:c>
      <x:c r="D184" s="42" t="str">
        <x:v>Finance</x:v>
      </x:c>
      <x:c r="E184" s="42" t="str">
        <x:v>Professional Fees</x:v>
      </x:c>
      <x:c r="F184" s="42" t="str">
        <x:v>Legal Services</x:v>
      </x:c>
      <x:c r="G184" s="42" t="str">
        <x:v>6500</x:v>
      </x:c>
      <x:c r="H184" s="42" t="str">
        <x:v>professional fees expense - regular posting</x:v>
      </x:c>
      <x:c r="I184" s="46" t="n">
        <x:v>2539</x:v>
      </x:c>
      <x:c r="J184" s="42" t="str">
        <x:v>Posted</x:v>
      </x:c>
      <x:c r="K184" s="42" t="str"/>
    </x:row>
    <x:row r="185" ht="20" customHeight="1">
      <x:c r="A185" s="42" t="str">
        <x:v>NS-05-OP-007</x:v>
      </x:c>
      <x:c r="B185" s="43" t="n">
        <x:v>46165</x:v>
      </x:c>
      <x:c r="C185" s="8" t="str">
        <x:f>TEXT(B185,"yyyy-mm")</x:f>
        <x:v>2026-05</x:v>
      </x:c>
      <x:c r="D185" s="42" t="str">
        <x:v>Operations</x:v>
      </x:c>
      <x:c r="E185" s="42" t="str">
        <x:v>Payroll</x:v>
      </x:c>
      <x:c r="F185" s="42" t="str">
        <x:v>Temporary workforce</x:v>
      </x:c>
      <x:c r="G185" s="42" t="str">
        <x:v>6100</x:v>
      </x:c>
      <x:c r="H185" s="42" t="str">
        <x:v>payroll expense - regular posting</x:v>
      </x:c>
      <x:c r="I185" s="46" t="n">
        <x:v>1528.16</x:v>
      </x:c>
      <x:c r="J185" s="42" t="str">
        <x:v>Posted</x:v>
      </x:c>
      <x:c r="K185" s="42" t="str"/>
    </x:row>
    <x:row r="186" ht="20" customHeight="1">
      <x:c r="A186" s="42" t="str">
        <x:v>NS-05-OP-008</x:v>
      </x:c>
      <x:c r="B186" s="43" t="n">
        <x:v>46166</x:v>
      </x:c>
      <x:c r="C186" s="8" t="str">
        <x:f>TEXT(B186,"yyyy-mm")</x:f>
        <x:v>2026-05</x:v>
      </x:c>
      <x:c r="D186" s="42" t="str">
        <x:v>Operations</x:v>
      </x:c>
      <x:c r="E186" s="42" t="str">
        <x:v>Software</x:v>
      </x:c>
      <x:c r="F186" s="42" t="str">
        <x:v>Cloud Platform Co.</x:v>
      </x:c>
      <x:c r="G186" s="42" t="str">
        <x:v>6200</x:v>
      </x:c>
      <x:c r="H186" s="42" t="str">
        <x:v>software expense - regular posting</x:v>
      </x:c>
      <x:c r="I186" s="46" t="n">
        <x:v>1236.98</x:v>
      </x:c>
      <x:c r="J186" s="42" t="str">
        <x:v>Posted</x:v>
      </x:c>
      <x:c r="K186" s="42" t="str"/>
    </x:row>
    <x:row r="187" ht="20" customHeight="1">
      <x:c r="A187" s="42" t="str">
        <x:v>NS-05-SA-008</x:v>
      </x:c>
      <x:c r="B187" s="43" t="n">
        <x:v>46167</x:v>
      </x:c>
      <x:c r="C187" s="8" t="str">
        <x:f>TEXT(B187,"yyyy-mm")</x:f>
        <x:v>2026-05</x:v>
      </x:c>
      <x:c r="D187" s="42" t="str">
        <x:v>Sales</x:v>
      </x:c>
      <x:c r="E187" s="42" t="str">
        <x:v>Marketing</x:v>
      </x:c>
      <x:c r="F187" s="42" t="str">
        <x:v>Campaign Studio</x:v>
      </x:c>
      <x:c r="G187" s="42" t="str">
        <x:v>6600</x:v>
      </x:c>
      <x:c r="H187" s="42" t="str">
        <x:v>marketing expense - regular posting</x:v>
      </x:c>
      <x:c r="I187" s="46" t="n">
        <x:v>1091.19</x:v>
      </x:c>
      <x:c r="J187" s="42" t="str">
        <x:v>Posted</x:v>
      </x:c>
      <x:c r="K187" s="42" t="str"/>
    </x:row>
    <x:row r="188" ht="20" customHeight="1">
      <x:c r="A188" s="42" t="str">
        <x:v>DRAFT-2026-05</x:v>
      </x:c>
      <x:c r="B188" s="43" t="n">
        <x:v>46168</x:v>
      </x:c>
      <x:c r="C188" s="8" t="str">
        <x:f>TEXT(B188,"yyyy-mm")</x:f>
        <x:v>2026-05</x:v>
      </x:c>
      <x:c r="D188" s="42" t="str">
        <x:v>Technology</x:v>
      </x:c>
      <x:c r="E188" s="42" t="str">
        <x:v>Software</x:v>
      </x:c>
      <x:c r="F188" s="42" t="str">
        <x:v>Office Apps Co.</x:v>
      </x:c>
      <x:c r="G188" s="42" t="str">
        <x:v>6200</x:v>
      </x:c>
      <x:c r="H188" s="42" t="str">
        <x:v>Pending approval; NOT POSTED</x:v>
      </x:c>
      <x:c r="I188" s="46" t="n">
        <x:v>2901.75</x:v>
      </x:c>
      <x:c r="J188" s="42" t="str">
        <x:v>Draft</x:v>
      </x:c>
      <x:c r="K188" s="42" t="str"/>
    </x:row>
    <x:row r="189" ht="20" customHeight="1">
      <x:c r="A189" s="42" t="str">
        <x:v>NS-05-FI-008</x:v>
      </x:c>
      <x:c r="B189" s="43" t="n">
        <x:v>46168</x:v>
      </x:c>
      <x:c r="C189" s="8" t="str">
        <x:f>TEXT(B189,"yyyy-mm")</x:f>
        <x:v>2026-05</x:v>
      </x:c>
      <x:c r="D189" s="42" t="str">
        <x:v>Finance</x:v>
      </x:c>
      <x:c r="E189" s="42" t="str">
        <x:v>Payroll</x:v>
      </x:c>
      <x:c r="F189" s="42" t="str">
        <x:v>Staff payroll</x:v>
      </x:c>
      <x:c r="G189" s="42" t="str">
        <x:v>6100</x:v>
      </x:c>
      <x:c r="H189" s="42" t="str">
        <x:v>payroll expense - regular posting</x:v>
      </x:c>
      <x:c r="I189" s="46" t="n">
        <x:v>2910.17</x:v>
      </x:c>
      <x:c r="J189" s="42" t="str">
        <x:v>Posted</x:v>
      </x:c>
      <x:c r="K189" s="42" t="str"/>
    </x:row>
    <x:row r="190" ht="20" customHeight="1">
      <x:c r="A190" s="42" t="str">
        <x:v>NS-05-TE-008</x:v>
      </x:c>
      <x:c r="B190" s="43" t="n">
        <x:v>46168</x:v>
      </x:c>
      <x:c r="C190" s="8" t="str">
        <x:f>TEXT(B190,"yyyy-mm")</x:f>
        <x:v>2026-05</x:v>
      </x:c>
      <x:c r="D190" s="42" t="str">
        <x:v>Technology</x:v>
      </x:c>
      <x:c r="E190" s="42" t="str">
        <x:v>Professional Fees</x:v>
      </x:c>
      <x:c r="F190" s="42" t="str">
        <x:v>Legal Services</x:v>
      </x:c>
      <x:c r="G190" s="42" t="str">
        <x:v>6500</x:v>
      </x:c>
      <x:c r="H190" s="42" t="str">
        <x:v>professional fees expense - regular posting</x:v>
      </x:c>
      <x:c r="I190" s="46" t="n">
        <x:v>2209.76</x:v>
      </x:c>
      <x:c r="J190" s="42" t="str">
        <x:v>Posted</x:v>
      </x:c>
      <x:c r="K190" s="42" t="str"/>
    </x:row>
    <x:row r="191" ht="20" customHeight="1">
      <x:c r="A191" s="42" t="str">
        <x:v>NS-05-OP-009</x:v>
      </x:c>
      <x:c r="B191" s="43" t="n">
        <x:v>46169</x:v>
      </x:c>
      <x:c r="C191" s="8" t="str">
        <x:f>TEXT(B191,"yyyy-mm")</x:f>
        <x:v>2026-05</x:v>
      </x:c>
      <x:c r="D191" s="42" t="str">
        <x:v>Operations</x:v>
      </x:c>
      <x:c r="E191" s="42" t="str">
        <x:v>Facilities</x:v>
      </x:c>
      <x:c r="F191" s="42" t="str">
        <x:v>Building Services</x:v>
      </x:c>
      <x:c r="G191" s="42" t="str">
        <x:v>6400</x:v>
      </x:c>
      <x:c r="H191" s="42" t="str">
        <x:v>facilities expense - regular posting</x:v>
      </x:c>
      <x:c r="I191" s="46" t="n">
        <x:v>1516.23</x:v>
      </x:c>
      <x:c r="J191" s="42" t="str">
        <x:v>Posted</x:v>
      </x:c>
      <x:c r="K191" s="42" t="str"/>
    </x:row>
    <x:row r="192" ht="20" customHeight="1">
      <x:c r="A192" s="42" t="str">
        <x:v>NS-06-FI-001</x:v>
      </x:c>
      <x:c r="B192" s="43" t="n">
        <x:v>46176</x:v>
      </x:c>
      <x:c r="C192" s="8" t="str">
        <x:f>TEXT(B192,"yyyy-mm")</x:f>
        <x:v>2026-06</x:v>
      </x:c>
      <x:c r="D192" s="42" t="str">
        <x:v>Finance</x:v>
      </x:c>
      <x:c r="E192" s="42" t="str">
        <x:v>Marketing</x:v>
      </x:c>
      <x:c r="F192" s="42" t="str">
        <x:v>Event Services</x:v>
      </x:c>
      <x:c r="G192" s="42" t="str">
        <x:v>6600</x:v>
      </x:c>
      <x:c r="H192" s="42" t="str">
        <x:v>marketing expense - regular posting</x:v>
      </x:c>
      <x:c r="I192" s="46" t="n">
        <x:v>1375.89</x:v>
      </x:c>
      <x:c r="J192" s="42" t="str">
        <x:v>Posted</x:v>
      </x:c>
      <x:c r="K192" s="42" t="str"/>
    </x:row>
    <x:row r="193" ht="20" customHeight="1">
      <x:c r="A193" s="42" t="str">
        <x:v>NS-06-TE-001</x:v>
      </x:c>
      <x:c r="B193" s="43" t="n">
        <x:v>46176</x:v>
      </x:c>
      <x:c r="C193" s="8" t="str">
        <x:f>TEXT(B193,"yyyy-mm")</x:f>
        <x:v>2026-06</x:v>
      </x:c>
      <x:c r="D193" s="42" t="str">
        <x:v>Technology</x:v>
      </x:c>
      <x:c r="E193" s="42" t="str">
        <x:v>Software</x:v>
      </x:c>
      <x:c r="F193" s="42" t="str">
        <x:v>Cloud Platform Co.</x:v>
      </x:c>
      <x:c r="G193" s="42" t="str">
        <x:v>6200</x:v>
      </x:c>
      <x:c r="H193" s="42" t="str">
        <x:v>Annual enterprise licence renewal</x:v>
      </x:c>
      <x:c r="I193" s="46" t="n">
        <x:v>17400</x:v>
      </x:c>
      <x:c r="J193" s="42" t="str">
        <x:v>Posted</x:v>
      </x:c>
      <x:c r="K193" s="42" t="str">
        <x:v>E-01</x:v>
      </x:c>
    </x:row>
    <x:row r="194" ht="20" customHeight="1">
      <x:c r="A194" s="42" t="str">
        <x:v>NS-06-OP-001</x:v>
      </x:c>
      <x:c r="B194" s="43" t="n">
        <x:v>46177</x:v>
      </x:c>
      <x:c r="C194" s="8" t="str">
        <x:f>TEXT(B194,"yyyy-mm")</x:f>
        <x:v>2026-06</x:v>
      </x:c>
      <x:c r="D194" s="42" t="str">
        <x:v>Operations</x:v>
      </x:c>
      <x:c r="E194" s="42" t="str">
        <x:v>Travel</x:v>
      </x:c>
      <x:c r="F194" s="42" t="str">
        <x:v>Mileage reimbursements</x:v>
      </x:c>
      <x:c r="G194" s="42" t="str">
        <x:v>6300</x:v>
      </x:c>
      <x:c r="H194" s="42" t="str">
        <x:v>travel expense - regular posting</x:v>
      </x:c>
      <x:c r="I194" s="46" t="n">
        <x:v>479.16</x:v>
      </x:c>
      <x:c r="J194" s="42" t="str">
        <x:v>Posted</x:v>
      </x:c>
      <x:c r="K194" s="42" t="str"/>
    </x:row>
    <x:row r="195" ht="20" customHeight="1">
      <x:c r="A195" s="42" t="str">
        <x:v>NS-06-SA-009</x:v>
      </x:c>
      <x:c r="B195" s="43" t="n">
        <x:v>46177</x:v>
      </x:c>
      <x:c r="C195" s="8" t="str">
        <x:f>TEXT(B195,"yyyy-mm")</x:f>
        <x:v>2026-06</x:v>
      </x:c>
      <x:c r="D195" s="42" t="str">
        <x:v>Sales</x:v>
      </x:c>
      <x:c r="E195" s="42" t="str">
        <x:v>Payroll</x:v>
      </x:c>
      <x:c r="F195" s="42" t="str">
        <x:v>Staff payroll</x:v>
      </x:c>
      <x:c r="G195" s="42" t="str">
        <x:v>6100</x:v>
      </x:c>
      <x:c r="H195" s="42" t="str">
        <x:v>payroll expense - regular posting</x:v>
      </x:c>
      <x:c r="I195" s="46" t="n">
        <x:v>2789.62</x:v>
      </x:c>
      <x:c r="J195" s="42" t="str">
        <x:v>Posted</x:v>
      </x:c>
      <x:c r="K195" s="42" t="str"/>
    </x:row>
    <x:row r="196" ht="20" customHeight="1">
      <x:c r="A196" s="42" t="str">
        <x:v>NS-06-SA-001</x:v>
      </x:c>
      <x:c r="B196" s="43" t="n">
        <x:v>46178</x:v>
      </x:c>
      <x:c r="C196" s="8" t="str">
        <x:f>TEXT(B196,"yyyy-mm")</x:f>
        <x:v>2026-06</x:v>
      </x:c>
      <x:c r="D196" s="42" t="str">
        <x:v>Sales</x:v>
      </x:c>
      <x:c r="E196" s="42" t="str">
        <x:v>Payroll</x:v>
      </x:c>
      <x:c r="F196" s="42" t="str">
        <x:v>Staff payroll</x:v>
      </x:c>
      <x:c r="G196" s="42" t="str">
        <x:v>6100</x:v>
      </x:c>
      <x:c r="H196" s="42" t="str">
        <x:v>payroll expense - regular posting</x:v>
      </x:c>
      <x:c r="I196" s="46" t="n">
        <x:v>1751.81</x:v>
      </x:c>
      <x:c r="J196" s="42" t="str">
        <x:v>Posted</x:v>
      </x:c>
      <x:c r="K196" s="42" t="str"/>
    </x:row>
    <x:row r="197" ht="20" customHeight="1">
      <x:c r="A197" s="42" t="str">
        <x:v>NS-06-FI-002</x:v>
      </x:c>
      <x:c r="B197" s="43" t="n">
        <x:v>46179</x:v>
      </x:c>
      <x:c r="C197" s="8" t="str">
        <x:f>TEXT(B197,"yyyy-mm")</x:f>
        <x:v>2026-06</x:v>
      </x:c>
      <x:c r="D197" s="42" t="str">
        <x:v>Finance</x:v>
      </x:c>
      <x:c r="E197" s="42" t="str">
        <x:v>Marketing</x:v>
      </x:c>
      <x:c r="F197" s="42" t="str">
        <x:v>Event Services</x:v>
      </x:c>
      <x:c r="G197" s="42" t="str">
        <x:v>6600</x:v>
      </x:c>
      <x:c r="H197" s="42" t="str">
        <x:v>marketing expense - regular posting</x:v>
      </x:c>
      <x:c r="I197" s="46" t="n">
        <x:v>652.09</x:v>
      </x:c>
      <x:c r="J197" s="42" t="str">
        <x:v>Posted</x:v>
      </x:c>
      <x:c r="K197" s="42" t="str"/>
    </x:row>
    <x:row r="198" ht="20" customHeight="1">
      <x:c r="A198" s="42" t="str">
        <x:v>NS-06-OP-002</x:v>
      </x:c>
      <x:c r="B198" s="43" t="n">
        <x:v>46179</x:v>
      </x:c>
      <x:c r="C198" s="8" t="str">
        <x:f>TEXT(B198,"yyyy-mm")</x:f>
        <x:v>2026-06</x:v>
      </x:c>
      <x:c r="D198" s="42" t="str">
        <x:v>Operations</x:v>
      </x:c>
      <x:c r="E198" s="42" t="str">
        <x:v>Payroll</x:v>
      </x:c>
      <x:c r="F198" s="42" t="str">
        <x:v>Temporary workforce</x:v>
      </x:c>
      <x:c r="G198" s="42" t="str">
        <x:v>6100</x:v>
      </x:c>
      <x:c r="H198" s="42" t="str">
        <x:v>payroll expense - regular posting</x:v>
      </x:c>
      <x:c r="I198" s="46" t="n">
        <x:v>1666.57</x:v>
      </x:c>
      <x:c r="J198" s="42" t="str">
        <x:v>Posted</x:v>
      </x:c>
      <x:c r="K198" s="42" t="str"/>
    </x:row>
    <x:row r="199" ht="20" customHeight="1">
      <x:c r="A199" s="42" t="str">
        <x:v>NS-06-SA-002</x:v>
      </x:c>
      <x:c r="B199" s="43" t="n">
        <x:v>46180</x:v>
      </x:c>
      <x:c r="C199" s="8" t="str">
        <x:f>TEXT(B199,"yyyy-mm")</x:f>
        <x:v>2026-06</x:v>
      </x:c>
      <x:c r="D199" s="42" t="str">
        <x:v>Sales</x:v>
      </x:c>
      <x:c r="E199" s="42" t="str">
        <x:v>Payroll</x:v>
      </x:c>
      <x:c r="F199" s="42" t="str">
        <x:v>Temporary workforce</x:v>
      </x:c>
      <x:c r="G199" s="42" t="str">
        <x:v>6100</x:v>
      </x:c>
      <x:c r="H199" s="42" t="str">
        <x:v>payroll expense - regular posting</x:v>
      </x:c>
      <x:c r="I199" s="46" t="n">
        <x:v>2363.95</x:v>
      </x:c>
      <x:c r="J199" s="42" t="str">
        <x:v>Posted</x:v>
      </x:c>
      <x:c r="K199" s="42" t="str"/>
    </x:row>
    <x:row r="200" ht="20" customHeight="1">
      <x:c r="A200" s="42" t="str">
        <x:v>NS-06-TE-002</x:v>
      </x:c>
      <x:c r="B200" s="43" t="n">
        <x:v>46181</x:v>
      </x:c>
      <x:c r="C200" s="8" t="str">
        <x:f>TEXT(B200,"yyyy-mm")</x:f>
        <x:v>2026-06</x:v>
      </x:c>
      <x:c r="D200" s="42" t="str">
        <x:v>Technology</x:v>
      </x:c>
      <x:c r="E200" s="42" t="str">
        <x:v>Marketing</x:v>
      </x:c>
      <x:c r="F200" s="42" t="str">
        <x:v>Event Services</x:v>
      </x:c>
      <x:c r="G200" s="42" t="str">
        <x:v>6600</x:v>
      </x:c>
      <x:c r="H200" s="42" t="str">
        <x:v>marketing expense - regular posting</x:v>
      </x:c>
      <x:c r="I200" s="46" t="n">
        <x:v>921.67</x:v>
      </x:c>
      <x:c r="J200" s="42" t="str">
        <x:v>Posted</x:v>
      </x:c>
      <x:c r="K200" s="42" t="str"/>
    </x:row>
    <x:row r="201" ht="20" customHeight="1">
      <x:c r="A201" s="42" t="str">
        <x:v>NS-06-FI-003</x:v>
      </x:c>
      <x:c r="B201" s="43" t="n">
        <x:v>46182</x:v>
      </x:c>
      <x:c r="C201" s="8" t="str">
        <x:f>TEXT(B201,"yyyy-mm")</x:f>
        <x:v>2026-06</x:v>
      </x:c>
      <x:c r="D201" s="42" t="str">
        <x:v>Finance</x:v>
      </x:c>
      <x:c r="E201" s="42" t="str">
        <x:v>Marketing</x:v>
      </x:c>
      <x:c r="F201" s="42" t="str">
        <x:v>Event Services</x:v>
      </x:c>
      <x:c r="G201" s="42" t="str">
        <x:v>6600</x:v>
      </x:c>
      <x:c r="H201" s="42" t="str">
        <x:v>marketing expense - regular posting</x:v>
      </x:c>
      <x:c r="I201" s="46" t="n">
        <x:v>1259.34</x:v>
      </x:c>
      <x:c r="J201" s="42" t="str">
        <x:v>Posted</x:v>
      </x:c>
      <x:c r="K201" s="42" t="str"/>
    </x:row>
    <x:row r="202" ht="20" customHeight="1">
      <x:c r="A202" s="42" t="str">
        <x:v>NS-06-SA-003</x:v>
      </x:c>
      <x:c r="B202" s="43" t="n">
        <x:v>46182</x:v>
      </x:c>
      <x:c r="C202" s="8" t="str">
        <x:f>TEXT(B202,"yyyy-mm")</x:f>
        <x:v>2026-06</x:v>
      </x:c>
      <x:c r="D202" s="42" t="str">
        <x:v>Sales</x:v>
      </x:c>
      <x:c r="E202" s="42" t="str">
        <x:v>Travel</x:v>
      </x:c>
      <x:c r="F202" s="42" t="str">
        <x:v>Mileage reimbursements</x:v>
      </x:c>
      <x:c r="G202" s="42" t="str">
        <x:v>6300</x:v>
      </x:c>
      <x:c r="H202" s="42" t="str">
        <x:v>travel expense - regular posting</x:v>
      </x:c>
      <x:c r="I202" s="46" t="n">
        <x:v>823.6</x:v>
      </x:c>
      <x:c r="J202" s="42" t="str">
        <x:v>Posted</x:v>
      </x:c>
      <x:c r="K202" s="42" t="str"/>
    </x:row>
    <x:row r="203" ht="20" customHeight="1">
      <x:c r="A203" s="42" t="str">
        <x:v>NS-06-OP-003</x:v>
      </x:c>
      <x:c r="B203" s="43" t="n">
        <x:v>46183</x:v>
      </x:c>
      <x:c r="C203" s="8" t="str">
        <x:f>TEXT(B203,"yyyy-mm")</x:f>
        <x:v>2026-06</x:v>
      </x:c>
      <x:c r="D203" s="42" t="str">
        <x:v>Operations</x:v>
      </x:c>
      <x:c r="E203" s="42" t="str">
        <x:v>Payroll</x:v>
      </x:c>
      <x:c r="F203" s="42" t="str">
        <x:v>Staff payroll</x:v>
      </x:c>
      <x:c r="G203" s="42" t="str">
        <x:v>6100</x:v>
      </x:c>
      <x:c r="H203" s="42" t="str">
        <x:v>payroll expense - regular posting</x:v>
      </x:c>
      <x:c r="I203" s="46" t="n">
        <x:v>3779.91</x:v>
      </x:c>
      <x:c r="J203" s="42" t="str">
        <x:v>Posted</x:v>
      </x:c>
      <x:c r="K203" s="42" t="str"/>
    </x:row>
    <x:row r="204" ht="20" customHeight="1">
      <x:c r="A204" s="42" t="str">
        <x:v>NS-06-TE-003</x:v>
      </x:c>
      <x:c r="B204" s="43" t="n">
        <x:v>46184</x:v>
      </x:c>
      <x:c r="C204" s="8" t="str">
        <x:f>TEXT(B204,"yyyy-mm")</x:f>
        <x:v>2026-06</x:v>
      </x:c>
      <x:c r="D204" s="42" t="str">
        <x:v>Technology</x:v>
      </x:c>
      <x:c r="E204" s="42" t="str">
        <x:v>Software</x:v>
      </x:c>
      <x:c r="F204" s="42" t="str">
        <x:v>Cloud Platform Co.</x:v>
      </x:c>
      <x:c r="G204" s="42" t="str">
        <x:v>6200</x:v>
      </x:c>
      <x:c r="H204" s="42" t="str">
        <x:v>software expense - regular posting</x:v>
      </x:c>
      <x:c r="I204" s="46" t="n">
        <x:v>675.55</x:v>
      </x:c>
      <x:c r="J204" s="42" t="str">
        <x:v>Posted</x:v>
      </x:c>
      <x:c r="K204" s="42" t="str"/>
    </x:row>
    <x:row r="205" ht="20" customHeight="1">
      <x:c r="A205" s="42" t="str">
        <x:v>NS-06-FI-004</x:v>
      </x:c>
      <x:c r="B205" s="43" t="n">
        <x:v>46185</x:v>
      </x:c>
      <x:c r="C205" s="8" t="str">
        <x:f>TEXT(B205,"yyyy-mm")</x:f>
        <x:v>2026-06</x:v>
      </x:c>
      <x:c r="D205" s="42" t="str">
        <x:v>Finance</x:v>
      </x:c>
      <x:c r="E205" s="42" t="str">
        <x:v>Payroll</x:v>
      </x:c>
      <x:c r="F205" s="42" t="str">
        <x:v>Staff payroll</x:v>
      </x:c>
      <x:c r="G205" s="42" t="str">
        <x:v>6100</x:v>
      </x:c>
      <x:c r="H205" s="42" t="str">
        <x:v>payroll expense - regular posting</x:v>
      </x:c>
      <x:c r="I205" s="46" t="n">
        <x:v>2555.01</x:v>
      </x:c>
      <x:c r="J205" s="42" t="str">
        <x:v>Posted</x:v>
      </x:c>
      <x:c r="K205" s="42" t="str"/>
    </x:row>
    <x:row r="206" ht="20" customHeight="1">
      <x:c r="A206" s="42" t="str">
        <x:v>NS-06-SA-004</x:v>
      </x:c>
      <x:c r="B206" s="43" t="n">
        <x:v>46186</x:v>
      </x:c>
      <x:c r="C206" s="8" t="str">
        <x:f>TEXT(B206,"yyyy-mm")</x:f>
        <x:v>2026-06</x:v>
      </x:c>
      <x:c r="D206" s="42" t="str">
        <x:v>Sales</x:v>
      </x:c>
      <x:c r="E206" s="42" t="str">
        <x:v>Travel</x:v>
      </x:c>
      <x:c r="F206" s="42" t="str">
        <x:v>Mileage reimbursements</x:v>
      </x:c>
      <x:c r="G206" s="42" t="str">
        <x:v>6300</x:v>
      </x:c>
      <x:c r="H206" s="42" t="str">
        <x:v>travel expense - regular posting</x:v>
      </x:c>
      <x:c r="I206" s="46" t="n">
        <x:v>277.23</x:v>
      </x:c>
      <x:c r="J206" s="42" t="str">
        <x:v>Posted</x:v>
      </x:c>
      <x:c r="K206" s="42" t="str"/>
    </x:row>
    <x:row r="207" ht="20" customHeight="1">
      <x:c r="A207" s="42" t="str">
        <x:v>NS-06-TE-004</x:v>
      </x:c>
      <x:c r="B207" s="43" t="n">
        <x:v>46186</x:v>
      </x:c>
      <x:c r="C207" s="8" t="str">
        <x:f>TEXT(B207,"yyyy-mm")</x:f>
        <x:v>2026-06</x:v>
      </x:c>
      <x:c r="D207" s="42" t="str">
        <x:v>Technology</x:v>
      </x:c>
      <x:c r="E207" s="42" t="str">
        <x:v>Software</x:v>
      </x:c>
      <x:c r="F207" s="42" t="str">
        <x:v>Analytics Systems</x:v>
      </x:c>
      <x:c r="G207" s="42" t="str">
        <x:v>6200</x:v>
      </x:c>
      <x:c r="H207" s="42" t="str">
        <x:v>software expense - regular posting</x:v>
      </x:c>
      <x:c r="I207" s="46" t="n">
        <x:v>524.7</x:v>
      </x:c>
      <x:c r="J207" s="42" t="str">
        <x:v>Posted</x:v>
      </x:c>
      <x:c r="K207" s="42" t="str"/>
    </x:row>
    <x:row r="208" ht="20" customHeight="1">
      <x:c r="A208" s="42" t="str">
        <x:v>NS-06-OP-004</x:v>
      </x:c>
      <x:c r="B208" s="43" t="n">
        <x:v>46187</x:v>
      </x:c>
      <x:c r="C208" s="8" t="str">
        <x:f>TEXT(B208,"yyyy-mm")</x:f>
        <x:v>2026-06</x:v>
      </x:c>
      <x:c r="D208" s="42" t="str">
        <x:v>Operations</x:v>
      </x:c>
      <x:c r="E208" s="42" t="str">
        <x:v>Payroll</x:v>
      </x:c>
      <x:c r="F208" s="42" t="str">
        <x:v>Staff payroll</x:v>
      </x:c>
      <x:c r="G208" s="42" t="str">
        <x:v>6100</x:v>
      </x:c>
      <x:c r="H208" s="42" t="str">
        <x:v>payroll expense - regular posting</x:v>
      </x:c>
      <x:c r="I208" s="46" t="n">
        <x:v>2761.71</x:v>
      </x:c>
      <x:c r="J208" s="42" t="str">
        <x:v>Posted</x:v>
      </x:c>
      <x:c r="K208" s="42" t="str"/>
    </x:row>
    <x:row r="209" ht="20" customHeight="1">
      <x:c r="A209" s="42" t="str">
        <x:v>NS-06-SA-005</x:v>
      </x:c>
      <x:c r="B209" s="43" t="n">
        <x:v>46188</x:v>
      </x:c>
      <x:c r="C209" s="8" t="str">
        <x:f>TEXT(B209,"yyyy-mm")</x:f>
        <x:v>2026-06</x:v>
      </x:c>
      <x:c r="D209" s="42" t="str">
        <x:v>Sales</x:v>
      </x:c>
      <x:c r="E209" s="42" t="str">
        <x:v>Travel</x:v>
      </x:c>
      <x:c r="F209" s="42" t="str">
        <x:v>Hotel Services</x:v>
      </x:c>
      <x:c r="G209" s="42" t="str">
        <x:v>6300</x:v>
      </x:c>
      <x:c r="H209" s="42" t="str">
        <x:v>travel expense - regular posting</x:v>
      </x:c>
      <x:c r="I209" s="46" t="n">
        <x:v>303.28</x:v>
      </x:c>
      <x:c r="J209" s="42" t="str">
        <x:v>Posted</x:v>
      </x:c>
      <x:c r="K209" s="42" t="str"/>
    </x:row>
    <x:row r="210" ht="20" customHeight="1">
      <x:c r="A210" s="42" t="str">
        <x:v>NS-06-FI-005</x:v>
      </x:c>
      <x:c r="B210" s="43" t="n">
        <x:v>46189</x:v>
      </x:c>
      <x:c r="C210" s="8" t="str">
        <x:f>TEXT(B210,"yyyy-mm")</x:f>
        <x:v>2026-06</x:v>
      </x:c>
      <x:c r="D210" s="42" t="str">
        <x:v>Finance</x:v>
      </x:c>
      <x:c r="E210" s="42" t="str">
        <x:v>Professional Fees</x:v>
      </x:c>
      <x:c r="F210" s="42" t="str">
        <x:v>Compliance Specialists</x:v>
      </x:c>
      <x:c r="G210" s="42" t="str">
        <x:v>6500</x:v>
      </x:c>
      <x:c r="H210" s="42" t="str">
        <x:v>professional fees expense - regular posting</x:v>
      </x:c>
      <x:c r="I210" s="46" t="n">
        <x:v>1902.39</x:v>
      </x:c>
      <x:c r="J210" s="42" t="str">
        <x:v>Posted</x:v>
      </x:c>
      <x:c r="K210" s="42" t="str"/>
    </x:row>
    <x:row r="211" ht="20" customHeight="1">
      <x:c r="A211" s="42" t="str">
        <x:v>NS-06-OP-005</x:v>
      </x:c>
      <x:c r="B211" s="43" t="n">
        <x:v>46189</x:v>
      </x:c>
      <x:c r="C211" s="8" t="str">
        <x:f>TEXT(B211,"yyyy-mm")</x:f>
        <x:v>2026-06</x:v>
      </x:c>
      <x:c r="D211" s="42" t="str">
        <x:v>Operations</x:v>
      </x:c>
      <x:c r="E211" s="42" t="str">
        <x:v>Professional Fees</x:v>
      </x:c>
      <x:c r="F211" s="42" t="str">
        <x:v>Legal Services</x:v>
      </x:c>
      <x:c r="G211" s="42" t="str">
        <x:v>6500</x:v>
      </x:c>
      <x:c r="H211" s="42" t="str">
        <x:v>professional fees expense - regular posting</x:v>
      </x:c>
      <x:c r="I211" s="46" t="n">
        <x:v>2178.38</x:v>
      </x:c>
      <x:c r="J211" s="42" t="str">
        <x:v>Posted</x:v>
      </x:c>
      <x:c r="K211" s="42" t="str"/>
    </x:row>
    <x:row r="212" ht="20" customHeight="1">
      <x:c r="A212" s="42" t="str">
        <x:v>NS-06-TE-005</x:v>
      </x:c>
      <x:c r="B212" s="43" t="n">
        <x:v>46190</x:v>
      </x:c>
      <x:c r="C212" s="8" t="str">
        <x:f>TEXT(B212,"yyyy-mm")</x:f>
        <x:v>2026-06</x:v>
      </x:c>
      <x:c r="D212" s="42" t="str">
        <x:v>Technology</x:v>
      </x:c>
      <x:c r="E212" s="42" t="str">
        <x:v>Professional Fees</x:v>
      </x:c>
      <x:c r="F212" s="42" t="str">
        <x:v>Advisory Partners</x:v>
      </x:c>
      <x:c r="G212" s="42" t="str">
        <x:v>6500</x:v>
      </x:c>
      <x:c r="H212" s="42" t="str">
        <x:v>professional fees expense - regular posting</x:v>
      </x:c>
      <x:c r="I212" s="46" t="n">
        <x:v>2598.64</x:v>
      </x:c>
      <x:c r="J212" s="42" t="str">
        <x:v>Posted</x:v>
      </x:c>
      <x:c r="K212" s="42" t="str"/>
    </x:row>
    <x:row r="213" ht="20" customHeight="1">
      <x:c r="A213" s="42" t="str">
        <x:v>NS-06-FI-006</x:v>
      </x:c>
      <x:c r="B213" s="43" t="n">
        <x:v>46191</x:v>
      </x:c>
      <x:c r="C213" s="8" t="str">
        <x:f>TEXT(B213,"yyyy-mm")</x:f>
        <x:v>2026-06</x:v>
      </x:c>
      <x:c r="D213" s="42" t="str">
        <x:v>Finance</x:v>
      </x:c>
      <x:c r="E213" s="42" t="str">
        <x:v>Payroll</x:v>
      </x:c>
      <x:c r="F213" s="42" t="str">
        <x:v>Staff payroll</x:v>
      </x:c>
      <x:c r="G213" s="42" t="str">
        <x:v>6100</x:v>
      </x:c>
      <x:c r="H213" s="42" t="str">
        <x:v>payroll expense - regular posting</x:v>
      </x:c>
      <x:c r="I213" s="46" t="n">
        <x:v>1505.19</x:v>
      </x:c>
      <x:c r="J213" s="42" t="str">
        <x:v>Posted</x:v>
      </x:c>
      <x:c r="K213" s="42" t="str"/>
    </x:row>
    <x:row r="214" ht="20" customHeight="1">
      <x:c r="A214" s="42" t="str">
        <x:v>NS-06-OP-006</x:v>
      </x:c>
      <x:c r="B214" s="43" t="n">
        <x:v>46193</x:v>
      </x:c>
      <x:c r="C214" s="8" t="str">
        <x:f>TEXT(B214,"yyyy-mm")</x:f>
        <x:v>2026-06</x:v>
      </x:c>
      <x:c r="D214" s="42" t="str">
        <x:v>Operations</x:v>
      </x:c>
      <x:c r="E214" s="42" t="str">
        <x:v>Marketing</x:v>
      </x:c>
      <x:c r="F214" s="42" t="str">
        <x:v>Digital Ads Agency</x:v>
      </x:c>
      <x:c r="G214" s="42" t="str">
        <x:v>6600</x:v>
      </x:c>
      <x:c r="H214" s="42" t="str">
        <x:v>marketing expense - regular posting</x:v>
      </x:c>
      <x:c r="I214" s="46" t="n">
        <x:v>1369.94</x:v>
      </x:c>
      <x:c r="J214" s="42" t="str">
        <x:v>Posted</x:v>
      </x:c>
      <x:c r="K214" s="42" t="str"/>
    </x:row>
    <x:row r="215" ht="20" customHeight="1">
      <x:c r="A215" s="42" t="str">
        <x:v>NS-06-SA-006</x:v>
      </x:c>
      <x:c r="B215" s="43" t="n">
        <x:v>46193</x:v>
      </x:c>
      <x:c r="C215" s="8" t="str">
        <x:f>TEXT(B215,"yyyy-mm")</x:f>
        <x:v>2026-06</x:v>
      </x:c>
      <x:c r="D215" s="42" t="str">
        <x:v>Sales</x:v>
      </x:c>
      <x:c r="E215" s="42" t="str">
        <x:v>Travel</x:v>
      </x:c>
      <x:c r="F215" s="42" t="str">
        <x:v>Rail &amp; Air Travel</x:v>
      </x:c>
      <x:c r="G215" s="42" t="str">
        <x:v>6300</x:v>
      </x:c>
      <x:c r="H215" s="42" t="str">
        <x:v>travel expense - regular posting</x:v>
      </x:c>
      <x:c r="I215" s="46" t="n">
        <x:v>365.35</x:v>
      </x:c>
      <x:c r="J215" s="42" t="str">
        <x:v>Posted</x:v>
      </x:c>
      <x:c r="K215" s="42" t="str"/>
    </x:row>
    <x:row r="216" ht="20" customHeight="1">
      <x:c r="A216" s="42" t="str">
        <x:v>NS-06-TE-006</x:v>
      </x:c>
      <x:c r="B216" s="43" t="n">
        <x:v>46193</x:v>
      </x:c>
      <x:c r="C216" s="8" t="str">
        <x:f>TEXT(B216,"yyyy-mm")</x:f>
        <x:v>2026-06</x:v>
      </x:c>
      <x:c r="D216" s="42" t="str">
        <x:v>Technology</x:v>
      </x:c>
      <x:c r="E216" s="42" t="str">
        <x:v>Marketing</x:v>
      </x:c>
      <x:c r="F216" s="42" t="str">
        <x:v>Event Services</x:v>
      </x:c>
      <x:c r="G216" s="42" t="str">
        <x:v>6600</x:v>
      </x:c>
      <x:c r="H216" s="42" t="str">
        <x:v>marketing expense - regular posting</x:v>
      </x:c>
      <x:c r="I216" s="46" t="n">
        <x:v>638.28</x:v>
      </x:c>
      <x:c r="J216" s="42" t="str">
        <x:v>Posted</x:v>
      </x:c>
      <x:c r="K216" s="42" t="str"/>
    </x:row>
    <x:row r="217" ht="20" customHeight="1">
      <x:c r="A217" s="42" t="str">
        <x:v>NS-06-TE-007</x:v>
      </x:c>
      <x:c r="B217" s="43" t="n">
        <x:v>46194</x:v>
      </x:c>
      <x:c r="C217" s="8" t="str">
        <x:f>TEXT(B217,"yyyy-mm")</x:f>
        <x:v>2026-06</x:v>
      </x:c>
      <x:c r="D217" s="42" t="str">
        <x:v>Technology</x:v>
      </x:c>
      <x:c r="E217" s="42" t="str">
        <x:v>Travel</x:v>
      </x:c>
      <x:c r="F217" s="42" t="str">
        <x:v>Hotel Services</x:v>
      </x:c>
      <x:c r="G217" s="42" t="str">
        <x:v>6300</x:v>
      </x:c>
      <x:c r="H217" s="42" t="str">
        <x:v>travel expense - regular posting</x:v>
      </x:c>
      <x:c r="I217" s="46" t="n">
        <x:v>533.68</x:v>
      </x:c>
      <x:c r="J217" s="42" t="str">
        <x:v>Posted</x:v>
      </x:c>
      <x:c r="K217" s="42" t="str"/>
    </x:row>
    <x:row r="218" ht="20" customHeight="1">
      <x:c r="A218" s="42" t="str">
        <x:v>NS-06-OP-007</x:v>
      </x:c>
      <x:c r="B218" s="43" t="n">
        <x:v>46195</x:v>
      </x:c>
      <x:c r="C218" s="8" t="str">
        <x:f>TEXT(B218,"yyyy-mm")</x:f>
        <x:v>2026-06</x:v>
      </x:c>
      <x:c r="D218" s="42" t="str">
        <x:v>Operations</x:v>
      </x:c>
      <x:c r="E218" s="42" t="str">
        <x:v>Payroll</x:v>
      </x:c>
      <x:c r="F218" s="42" t="str">
        <x:v>Temporary workforce</x:v>
      </x:c>
      <x:c r="G218" s="42" t="str">
        <x:v>6100</x:v>
      </x:c>
      <x:c r="H218" s="42" t="str">
        <x:v>payroll expense - regular posting</x:v>
      </x:c>
      <x:c r="I218" s="46" t="n">
        <x:v>3322.79</x:v>
      </x:c>
      <x:c r="J218" s="42" t="str">
        <x:v>Posted</x:v>
      </x:c>
      <x:c r="K218" s="42" t="str"/>
    </x:row>
    <x:row r="219" ht="20" customHeight="1">
      <x:c r="A219" s="42" t="str">
        <x:v>NS-06-FI-007</x:v>
      </x:c>
      <x:c r="B219" s="43" t="n">
        <x:v>46196</x:v>
      </x:c>
      <x:c r="C219" s="8" t="str">
        <x:f>TEXT(B219,"yyyy-mm")</x:f>
        <x:v>2026-06</x:v>
      </x:c>
      <x:c r="D219" s="42" t="str">
        <x:v>Finance</x:v>
      </x:c>
      <x:c r="E219" s="42" t="str">
        <x:v>Payroll</x:v>
      </x:c>
      <x:c r="F219" s="42" t="str">
        <x:v>Staff payroll</x:v>
      </x:c>
      <x:c r="G219" s="42" t="str">
        <x:v>6100</x:v>
      </x:c>
      <x:c r="H219" s="42" t="str">
        <x:v>payroll expense - regular posting</x:v>
      </x:c>
      <x:c r="I219" s="46" t="n">
        <x:v>3181.57</x:v>
      </x:c>
      <x:c r="J219" s="42" t="str">
        <x:v>Posted</x:v>
      </x:c>
      <x:c r="K219" s="42" t="str"/>
    </x:row>
    <x:row r="220" ht="20" customHeight="1">
      <x:c r="A220" s="42" t="str">
        <x:v>NS-06-SA-007</x:v>
      </x:c>
      <x:c r="B220" s="43" t="n">
        <x:v>46196</x:v>
      </x:c>
      <x:c r="C220" s="8" t="str">
        <x:f>TEXT(B220,"yyyy-mm")</x:f>
        <x:v>2026-06</x:v>
      </x:c>
      <x:c r="D220" s="42" t="str">
        <x:v>Sales</x:v>
      </x:c>
      <x:c r="E220" s="42" t="str">
        <x:v>Software</x:v>
      </x:c>
      <x:c r="F220" s="42" t="str">
        <x:v>Office Apps Co.</x:v>
      </x:c>
      <x:c r="G220" s="42" t="str">
        <x:v>6200</x:v>
      </x:c>
      <x:c r="H220" s="42" t="str">
        <x:v>software expense - regular posting</x:v>
      </x:c>
      <x:c r="I220" s="46" t="n">
        <x:v>1169.62</x:v>
      </x:c>
      <x:c r="J220" s="42" t="str">
        <x:v>Posted</x:v>
      </x:c>
      <x:c r="K220" s="42" t="str"/>
    </x:row>
    <x:row r="221" ht="20" customHeight="1">
      <x:c r="A221" s="42" t="str">
        <x:v>NS-06-SA-008</x:v>
      </x:c>
      <x:c r="B221" s="43" t="n">
        <x:v>46197</x:v>
      </x:c>
      <x:c r="C221" s="8" t="str">
        <x:f>TEXT(B221,"yyyy-mm")</x:f>
        <x:v>2026-06</x:v>
      </x:c>
      <x:c r="D221" s="42" t="str">
        <x:v>Sales</x:v>
      </x:c>
      <x:c r="E221" s="42" t="str">
        <x:v>Marketing</x:v>
      </x:c>
      <x:c r="F221" s="42" t="str">
        <x:v>Digital Ads Agency</x:v>
      </x:c>
      <x:c r="G221" s="42" t="str">
        <x:v>6600</x:v>
      </x:c>
      <x:c r="H221" s="42" t="str">
        <x:v>marketing expense - regular posting</x:v>
      </x:c>
      <x:c r="I221" s="46" t="n">
        <x:v>1670.16</x:v>
      </x:c>
      <x:c r="J221" s="42" t="str">
        <x:v>Posted</x:v>
      </x:c>
      <x:c r="K221" s="42" t="str"/>
    </x:row>
    <x:row r="222" ht="20" customHeight="1">
      <x:c r="A222" s="42" t="str">
        <x:v>NS-06-TE-008</x:v>
      </x:c>
      <x:c r="B222" s="43" t="n">
        <x:v>46197</x:v>
      </x:c>
      <x:c r="C222" s="8" t="str">
        <x:f>TEXT(B222,"yyyy-mm")</x:f>
        <x:v>2026-06</x:v>
      </x:c>
      <x:c r="D222" s="42" t="str">
        <x:v>Technology</x:v>
      </x:c>
      <x:c r="E222" s="42" t="str">
        <x:v>Payroll</x:v>
      </x:c>
      <x:c r="F222" s="42" t="str">
        <x:v>Staff payroll</x:v>
      </x:c>
      <x:c r="G222" s="42" t="str">
        <x:v>6100</x:v>
      </x:c>
      <x:c r="H222" s="42" t="str">
        <x:v>payroll expense - regular posting</x:v>
      </x:c>
      <x:c r="I222" s="46" t="n">
        <x:v>4155.76</x:v>
      </x:c>
      <x:c r="J222" s="42" t="str">
        <x:v>Posted</x:v>
      </x:c>
      <x:c r="K222" s="42" t="str"/>
    </x:row>
    <x:row r="223" ht="20" customHeight="1">
      <x:c r="A223" s="42" t="str">
        <x:v>NS-06-OP-008</x:v>
      </x:c>
      <x:c r="B223" s="43" t="n">
        <x:v>46198</x:v>
      </x:c>
      <x:c r="C223" s="8" t="str">
        <x:f>TEXT(B223,"yyyy-mm")</x:f>
        <x:v>2026-06</x:v>
      </x:c>
      <x:c r="D223" s="42" t="str">
        <x:v>Operations</x:v>
      </x:c>
      <x:c r="E223" s="42" t="str">
        <x:v>Professional Fees</x:v>
      </x:c>
      <x:c r="F223" s="42" t="str">
        <x:v>Compliance Specialists</x:v>
      </x:c>
      <x:c r="G223" s="42" t="str">
        <x:v>6500</x:v>
      </x:c>
      <x:c r="H223" s="42" t="str">
        <x:v>professional fees expense - regular posting</x:v>
      </x:c>
      <x:c r="I223" s="46" t="n">
        <x:v>1618.65</x:v>
      </x:c>
      <x:c r="J223" s="42" t="str">
        <x:v>Posted</x:v>
      </x:c>
      <x:c r="K223" s="42" t="str"/>
    </x:row>
    <x:row r="224" ht="20" customHeight="1">
      <x:c r="A224" s="42" t="str">
        <x:v>DRAFT-2026-06</x:v>
      </x:c>
      <x:c r="B224" s="43" t="n">
        <x:v>46199</x:v>
      </x:c>
      <x:c r="C224" s="8" t="str">
        <x:f>TEXT(B224,"yyyy-mm")</x:f>
        <x:v>2026-06</x:v>
      </x:c>
      <x:c r="D224" s="42" t="str">
        <x:v>Finance</x:v>
      </x:c>
      <x:c r="E224" s="42" t="str">
        <x:v>Travel</x:v>
      </x:c>
      <x:c r="F224" s="42" t="str">
        <x:v>Rail &amp; Air Travel</x:v>
      </x:c>
      <x:c r="G224" s="42" t="str">
        <x:v>6300</x:v>
      </x:c>
      <x:c r="H224" s="42" t="str">
        <x:v>Pending approval; NOT POSTED</x:v>
      </x:c>
      <x:c r="I224" s="46" t="n">
        <x:v>3152.1</x:v>
      </x:c>
      <x:c r="J224" s="42" t="str">
        <x:v>Draft</x:v>
      </x:c>
      <x:c r="K224" s="42" t="str"/>
    </x:row>
    <x:row r="225" ht="20" customHeight="1">
      <x:c r="A225" s="42" t="str">
        <x:v>NS-06-FI-008</x:v>
      </x:c>
      <x:c r="B225" s="43" t="n">
        <x:v>46199</x:v>
      </x:c>
      <x:c r="C225" s="8" t="str">
        <x:f>TEXT(B225,"yyyy-mm")</x:f>
        <x:v>2026-06</x:v>
      </x:c>
      <x:c r="D225" s="42" t="str">
        <x:v>Finance</x:v>
      </x:c>
      <x:c r="E225" s="42" t="str">
        <x:v>Professional Fees</x:v>
      </x:c>
      <x:c r="F225" s="42" t="str">
        <x:v>Advisory Partners</x:v>
      </x:c>
      <x:c r="G225" s="42" t="str">
        <x:v>6500</x:v>
      </x:c>
      <x:c r="H225" s="42" t="str">
        <x:v>professional fees expense - regular posting</x:v>
      </x:c>
      <x:c r="I225" s="46" t="n">
        <x:v>2007.68</x:v>
      </x:c>
      <x:c r="J225" s="42" t="str">
        <x:v>Posted</x:v>
      </x:c>
      <x:c r="K225" s="42" t="str"/>
    </x:row>
    <x:row r="226" ht="20" customHeight="1">
      <x:c r="A226" s="42" t="str">
        <x:v>NS-06-FI-009</x:v>
      </x:c>
      <x:c r="B226" s="43" t="n">
        <x:v>46200</x:v>
      </x:c>
      <x:c r="C226" s="8" t="str">
        <x:f>TEXT(B226,"yyyy-mm")</x:f>
        <x:v>2026-06</x:v>
      </x:c>
      <x:c r="D226" s="42" t="str">
        <x:v>Finance</x:v>
      </x:c>
      <x:c r="E226" s="42" t="str">
        <x:v>Payroll</x:v>
      </x:c>
      <x:c r="F226" s="42" t="str">
        <x:v>Temporary workforce</x:v>
      </x:c>
      <x:c r="G226" s="42" t="str">
        <x:v>6100</x:v>
      </x:c>
      <x:c r="H226" s="42" t="str">
        <x:v>payroll expense - regular posting</x:v>
      </x:c>
      <x:c r="I226" s="46" t="n">
        <x:v>1414.75</x:v>
      </x:c>
      <x:c r="J226" s="42" t="str">
        <x:v>Posted</x:v>
      </x:c>
      <x:c r="K226" s="42" t="str"/>
    </x:row>
    <x:row r="227" ht="20" customHeight="1">
      <x:c r="A227" s="42" t="str">
        <x:v>NS-06-OP-009</x:v>
      </x:c>
      <x:c r="B227" s="43" t="n">
        <x:v>46200</x:v>
      </x:c>
      <x:c r="C227" s="8" t="str">
        <x:f>TEXT(B227,"yyyy-mm")</x:f>
        <x:v>2026-06</x:v>
      </x:c>
      <x:c r="D227" s="42" t="str">
        <x:v>Operations</x:v>
      </x:c>
      <x:c r="E227" s="42" t="str">
        <x:v>Payroll</x:v>
      </x:c>
      <x:c r="F227" s="42" t="str">
        <x:v>Staff payroll</x:v>
      </x:c>
      <x:c r="G227" s="42" t="str">
        <x:v>6100</x:v>
      </x:c>
      <x:c r="H227" s="42" t="str">
        <x:v>payroll expense - regular posting</x:v>
      </x:c>
      <x:c r="I227" s="46" t="n">
        <x:v>3333.04</x:v>
      </x:c>
      <x:c r="J227" s="42" t="str">
        <x:v>Posted</x:v>
      </x:c>
      <x:c r="K227" s="42" t="str"/>
    </x:row>
    <x:row r="228" ht="20" customHeight="1">
      <x:c r="A228" s="42" t="str">
        <x:v>NS-06-TE-009</x:v>
      </x:c>
      <x:c r="B228" s="43" t="n">
        <x:v>46200</x:v>
      </x:c>
      <x:c r="C228" s="8" t="str">
        <x:f>TEXT(B228,"yyyy-mm")</x:f>
        <x:v>2026-06</x:v>
      </x:c>
      <x:c r="D228" s="42" t="str">
        <x:v>Technology</x:v>
      </x:c>
      <x:c r="E228" s="42" t="str">
        <x:v>Facilities</x:v>
      </x:c>
      <x:c r="F228" s="42" t="str">
        <x:v>Building Services</x:v>
      </x:c>
      <x:c r="G228" s="42" t="str">
        <x:v>6400</x:v>
      </x:c>
      <x:c r="H228" s="42" t="str">
        <x:v>facilities expense - regular posting</x:v>
      </x:c>
      <x:c r="I228" s="46" t="n">
        <x:v>1552.26</x:v>
      </x:c>
      <x:c r="J228" s="42" t="str">
        <x:v>Posted</x:v>
      </x:c>
      <x:c r="K228" s="42" t="str"/>
    </x:row>
  </x:sheetData>
  <x:mergeCells>
    <x:mergeCell ref="A1:K2"/>
    <x:mergeCell ref="A3:K3"/>
  </x:mergeCells>
  <x:conditionalFormatting sqref="I7:I228">
    <x:cfRule type="cellIs" dxfId="0" priority="1" operator="lessThan">
      <x:formula>0</x:formula>
    </x:cfRule>
  </x:conditionalFormatting>
  <x:conditionalFormatting sqref="J7:J228">
    <x:cfRule type="expression" dxfId="1" priority="2">
      <x:formula>J7="Draft"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6" customHeight="1">
      <x:c r="A1" s="4" t="str">
        <x:v>PIVOT WORKSPACE  |  BUILD IN EXCEL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6" customHeight="1">
      <x:c r="A3" s="10" t="str">
        <x:v>Create native PivotTables here using Insert &gt; PivotTable. This sheet intentionally has no prebuilt PivotTables.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21" customHeight="1">
      <x:c r="A5" s="49" t="str">
        <x:v>PIVOT A   •   start at A10  •   rows: Department  •  columns: Cost Category  •  values: Sum of Signed Amount USD  •  filter: Posting Status = Posted</x:v>
      </x:c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</x:row>
    <x:row r="6" ht="21" customHeight="1">
      <x:c r="A6" s="49"/>
      <x:c r="B6" s="49"/>
      <x:c r="C6" s="49"/>
      <x:c r="D6" s="49"/>
      <x:c r="E6" s="49"/>
      <x:c r="F6" s="49"/>
      <x:c r="G6" s="49"/>
      <x:c r="H6" s="49"/>
      <x:c r="I6" s="49"/>
      <x:c r="J6" s="49"/>
      <x:c r="K6" s="49"/>
      <x:c r="L6" s="49"/>
      <x:c r="M6" s="49"/>
    </x:row>
    <x:row r="7">
      <x:c r="A7" t="str">
        <x:v>Step 1: Select TRANSACTIONS!A6:K228. Insert &gt; PivotTable &gt; Existing Worksheet &gt; PIVOT LAB!A10.</x:v>
      </x:c>
    </x:row>
    <x:row r="8">
      <x:c r="A8" t="str">
        <x:v>Step 2: Make second PivotTable from same source at PIVOT LAB!A30. Filter both to Posted.</x:v>
      </x:c>
    </x:row>
    <x:row r="25" ht="21" customHeight="1">
      <x:c r="A25" s="49" t="str">
        <x:v>PIVOT B   •   start at A30  •   rows: Month YYYY-MM  •  columns: Department  •  values: Sum of Signed Amount USD  •  filter: Posted</x:v>
      </x:c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</x:row>
    <x:row r="26" ht="21" customHeight="1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</x:row>
    <x:row r="45" ht="21" customHeight="1">
      <x:c r="A45" s="49" t="str">
        <x:v>RIGHT-CLICK A PIVOT &gt; REFRESH after editing source data. Value Field Settings must say SUM, not COUNT.</x:v>
      </x:c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</x:row>
    <x:row r="46" ht="21" customHeight="1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</x:row>
    <x:row r="50">
      <x:c r="A50" t="str">
        <x:v>Common trap: Blank helper Month field collapses period analysis; finish Month formulas first.</x:v>
      </x:c>
    </x:row>
  </x:sheetData>
  <x:mergeCells>
    <x:mergeCell ref="A1:M2"/>
    <x:mergeCell ref="A3:M3"/>
    <x:mergeCell ref="A5:M6"/>
    <x:mergeCell ref="A25:M26"/>
    <x:mergeCell ref="A45:M4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20" hidden="0" customWidth="1"/>
    <x:col min="4" max="4" width="13" hidden="0" customWidth="1"/>
    <x:col min="5" max="5" width="64" hidden="0" customWidth="1"/>
    <x:col min="6" max="6" width="69" hidden="0" customWidth="1"/>
  </x:cols>
  <x:sheetData>
    <x:row r="1" ht="26" customHeight="1">
      <x:c r="A1" s="4" t="str">
        <x:v>SUPPORTING EVIDENCE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26" customHeight="1">
      <x:c r="A3" s="10" t="str">
        <x:v>Training-only notes: selected approved items; not proof of every change in monthly expense patterns.</x:v>
      </x:c>
      <x:c r="B3" s="10"/>
      <x:c r="C3" s="10"/>
      <x:c r="D3" s="10"/>
      <x:c r="E3" s="10"/>
      <x:c r="F3" s="10"/>
    </x:row>
    <x:row r="6" ht="31" customHeight="1">
      <x:c r="A6" s="17" t="str">
        <x:v>Evidence</x:v>
      </x:c>
      <x:c r="B6" s="17" t="str">
        <x:v>Transaction ID</x:v>
      </x:c>
      <x:c r="C6" s="17" t="str">
        <x:v>Department</x:v>
      </x:c>
      <x:c r="D6" s="17" t="str">
        <x:v>Month</x:v>
      </x:c>
      <x:c r="E6" s="17" t="str">
        <x:v>Documentation</x:v>
      </x:c>
      <x:c r="F6" s="17" t="str">
        <x:v>Safe interpretation</x:v>
      </x:c>
    </x:row>
    <x:row r="7" ht="54" customHeight="1">
      <x:c r="A7" s="53" t="str">
        <x:v>E-01</x:v>
      </x:c>
      <x:c r="B7" s="53" t="str">
        <x:v>NS-06-TE-001</x:v>
      </x:c>
      <x:c r="C7" s="53" t="str">
        <x:v>Technology</x:v>
      </x:c>
      <x:c r="D7" s="53" t="str">
        <x:v>2026-06</x:v>
      </x:c>
      <x:c r="E7" s="53" t="str">
        <x:v>Approved annual licence renewal for $17,400, posted to Software.</x:v>
      </x:c>
      <x:c r="F7" s="53" t="str">
        <x:v>Directly explains this $17,400 transaction; does not explain all Technology spending.</x:v>
      </x:c>
    </x:row>
    <x:row r="8" ht="54" customHeight="1">
      <x:c r="A8" s="53" t="str">
        <x:v>E-02</x:v>
      </x:c>
      <x:c r="B8" s="53" t="str">
        <x:v>NS-03-SA-001</x:v>
      </x:c>
      <x:c r="C8" s="53" t="str">
        <x:v>Sales</x:v>
      </x:c>
      <x:c r="D8" s="53" t="str">
        <x:v>2026-03</x:v>
      </x:c>
      <x:c r="E8" s="53" t="str">
        <x:v>Approved sales expo sponsorship costing $12,800, posted to Marketing.</x:v>
      </x:c>
      <x:c r="F8" s="53" t="str">
        <x:v>Directly supports this individual expense; other March cost drivers need separate investigation.</x:v>
      </x:c>
    </x:row>
    <x:row r="9" ht="54" customHeight="1">
      <x:c r="A9" s="53" t="str">
        <x:v>E-03</x:v>
      </x:c>
      <x:c r="B9" s="53" t="str">
        <x:v>NS-04-FI-001</x:v>
      </x:c>
      <x:c r="C9" s="53" t="str">
        <x:v>Finance</x:v>
      </x:c>
      <x:c r="D9" s="53" t="str">
        <x:v>2026-04</x:v>
      </x:c>
      <x:c r="E9" s="53" t="str">
        <x:v>Supplier credit note for $1,250 against a prior professional-fees charge.</x:v>
      </x:c>
      <x:c r="F9" s="53" t="str">
        <x:v>Include as -$1,250 in April costs; not revenue. Confirm prior invoice if carrying forward.</x:v>
      </x:c>
    </x:row>
    <x:row r="12" ht="21" customHeight="1">
      <x:c r="A12" s="58" t="str">
        <x:v>Evidence caveat: neither a month-to-month increase nor a concentration by department proves causality. Describe patterns; cite evidence only for documented transactions.</x:v>
      </x:c>
      <x:c r="B12" s="58"/>
      <x:c r="C12" s="58"/>
      <x:c r="D12" s="58"/>
      <x:c r="E12" s="58"/>
      <x:c r="F12" s="58"/>
    </x:row>
    <x:row r="13" ht="21" customHeight="1">
      <x:c r="A13" s="58"/>
      <x:c r="B13" s="58"/>
      <x:c r="C13" s="58"/>
      <x:c r="D13" s="58"/>
      <x:c r="E13" s="58"/>
      <x:c r="F13" s="58"/>
    </x:row>
  </x:sheetData>
  <x:mergeCells>
    <x:mergeCell ref="A1:F2"/>
    <x:mergeCell ref="A3:F3"/>
    <x:mergeCell ref="A12:F1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6" customHeight="1">
      <x:c r="A1" s="4" t="str">
        <x:v>REFERENCE OUTPUT  |  FORMULA CHECK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10" t="str">
        <x:v>Solution uses SUMIFS, NOT native PivotTables. Use it to verify the PivotTables you build in PIVOT LAB.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6" ht="31" customHeight="1">
      <x:c r="A6" s="17" t="str">
        <x:v>A  |  DEPARTMENT × COST CATEGORY (POSTED ONLY)</x:v>
      </x:c>
      <x:c r="B6" s="17"/>
      <x:c r="C6" s="17"/>
      <x:c r="D6" s="17"/>
      <x:c r="E6" s="17"/>
      <x:c r="F6" s="17"/>
      <x:c r="G6" s="17"/>
      <x:c r="H6" s="17"/>
    </x:row>
    <x:row r="8" ht="31" customHeight="1">
      <x:c r="A8" s="17" t="str">
        <x:v>Department</x:v>
      </x:c>
      <x:c r="B8" s="17" t="str">
        <x:v>Payroll</x:v>
      </x:c>
      <x:c r="C8" s="17" t="str">
        <x:v>Software</x:v>
      </x:c>
      <x:c r="D8" s="17" t="str">
        <x:v>Travel</x:v>
      </x:c>
      <x:c r="E8" s="17" t="str">
        <x:v>Facilities</x:v>
      </x:c>
      <x:c r="F8" s="17" t="str">
        <x:v>Professional Fees</x:v>
      </x:c>
      <x:c r="G8" s="17" t="str">
        <x:v>Marketing</x:v>
      </x:c>
      <x:c r="H8" s="17" t="str">
        <x:v>Grand Total</x:v>
      </x:c>
    </x:row>
    <x:row r="9">
      <x:c r="A9" t="str">
        <x:v>Operations</x:v>
      </x:c>
      <x:c r="B9" s="40" t="n">
        <x:f>SUMIFS(TRANSACTIONS!$I$7:$I$228,TRANSACTIONS!$D$7:$D$228,$A9,TRANSACTIONS!$E$7:$E$228,B$8,TRANSACTIONS!$J$7:$J$228,"Posted")</x:f>
        <x:v>64033.82</x:v>
      </x:c>
      <x:c r="C9" s="40" t="n">
        <x:f>SUMIFS(TRANSACTIONS!$I$7:$I$228,TRANSACTIONS!$D$7:$D$228,$A9,TRANSACTIONS!$E$7:$E$228,C$8,TRANSACTIONS!$J$7:$J$228,"Posted")</x:f>
        <x:v>1831.38</x:v>
      </x:c>
      <x:c r="D9" s="40" t="n">
        <x:f>SUMIFS(TRANSACTIONS!$I$7:$I$228,TRANSACTIONS!$D$7:$D$228,$A9,TRANSACTIONS!$E$7:$E$228,D$8,TRANSACTIONS!$J$7:$J$228,"Posted")</x:f>
        <x:v>1130.4</x:v>
      </x:c>
      <x:c r="E9" s="40" t="n">
        <x:f>SUMIFS(TRANSACTIONS!$I$7:$I$228,TRANSACTIONS!$D$7:$D$228,$A9,TRANSACTIONS!$E$7:$E$228,E$8,TRANSACTIONS!$J$7:$J$228,"Posted")</x:f>
        <x:v>20946.95</x:v>
      </x:c>
      <x:c r="F9" s="40" t="n">
        <x:f>SUMIFS(TRANSACTIONS!$I$7:$I$228,TRANSACTIONS!$D$7:$D$228,$A9,TRANSACTIONS!$E$7:$E$228,F$8,TRANSACTIONS!$J$7:$J$228,"Posted")</x:f>
        <x:v>12909.769999999999</x:v>
      </x:c>
      <x:c r="G9" s="40" t="n">
        <x:f>SUMIFS(TRANSACTIONS!$I$7:$I$228,TRANSACTIONS!$D$7:$D$228,$A9,TRANSACTIONS!$E$7:$E$228,G$8,TRANSACTIONS!$J$7:$J$228,"Posted")</x:f>
        <x:v>5243.3</x:v>
      </x:c>
      <x:c r="H9" s="40" t="n">
        <x:f>SUM(B9:G9)</x:f>
        <x:v>106095.62</x:v>
      </x:c>
    </x:row>
    <x:row r="10">
      <x:c r="A10" t="str">
        <x:v>Sales</x:v>
      </x:c>
      <x:c r="B10" s="40" t="n">
        <x:f>SUMIFS(TRANSACTIONS!$I$7:$I$228,TRANSACTIONS!$D$7:$D$228,$A10,TRANSACTIONS!$E$7:$E$228,B$8,TRANSACTIONS!$J$7:$J$228,"Posted")</x:f>
        <x:v>27414.539999999997</x:v>
      </x:c>
      <x:c r="C10" s="40" t="n">
        <x:f>SUMIFS(TRANSACTIONS!$I$7:$I$228,TRANSACTIONS!$D$7:$D$228,$A10,TRANSACTIONS!$E$7:$E$228,C$8,TRANSACTIONS!$J$7:$J$228,"Posted")</x:f>
        <x:v>4172.65</x:v>
      </x:c>
      <x:c r="D10" s="40" t="n">
        <x:f>SUMIFS(TRANSACTIONS!$I$7:$I$228,TRANSACTIONS!$D$7:$D$228,$A10,TRANSACTIONS!$E$7:$E$228,D$8,TRANSACTIONS!$J$7:$J$228,"Posted")</x:f>
        <x:v>4176.1900000000005</x:v>
      </x:c>
      <x:c r="E10" s="40" t="n">
        <x:f>SUMIFS(TRANSACTIONS!$I$7:$I$228,TRANSACTIONS!$D$7:$D$228,$A10,TRANSACTIONS!$E$7:$E$228,E$8,TRANSACTIONS!$J$7:$J$228,"Posted")</x:f>
        <x:v>7217.23</x:v>
      </x:c>
      <x:c r="F10" s="40" t="n">
        <x:f>SUMIFS(TRANSACTIONS!$I$7:$I$228,TRANSACTIONS!$D$7:$D$228,$A10,TRANSACTIONS!$E$7:$E$228,F$8,TRANSACTIONS!$J$7:$J$228,"Posted")</x:f>
        <x:v>5489.780000000001</x:v>
      </x:c>
      <x:c r="G10" s="40" t="n">
        <x:f>SUMIFS(TRANSACTIONS!$I$7:$I$228,TRANSACTIONS!$D$7:$D$228,$A10,TRANSACTIONS!$E$7:$E$228,G$8,TRANSACTIONS!$J$7:$J$228,"Posted")</x:f>
        <x:v>35239.36</x:v>
      </x:c>
      <x:c r="H10" s="40" t="n">
        <x:f>SUM(B10:G10)</x:f>
        <x:v>83709.75</x:v>
      </x:c>
    </x:row>
    <x:row r="11">
      <x:c r="A11" t="str">
        <x:v>Technology</x:v>
      </x:c>
      <x:c r="B11" s="40" t="n">
        <x:f>SUMIFS(TRANSACTIONS!$I$7:$I$228,TRANSACTIONS!$D$7:$D$228,$A11,TRANSACTIONS!$E$7:$E$228,B$8,TRANSACTIONS!$J$7:$J$228,"Posted")</x:f>
        <x:v>48276.01</x:v>
      </x:c>
      <x:c r="C11" s="40" t="n">
        <x:f>SUMIFS(TRANSACTIONS!$I$7:$I$228,TRANSACTIONS!$D$7:$D$228,$A11,TRANSACTIONS!$E$7:$E$228,C$8,TRANSACTIONS!$J$7:$J$228,"Posted")</x:f>
        <x:v>31165.84</x:v>
      </x:c>
      <x:c r="D11" s="40" t="n">
        <x:f>SUMIFS(TRANSACTIONS!$I$7:$I$228,TRANSACTIONS!$D$7:$D$228,$A11,TRANSACTIONS!$E$7:$E$228,D$8,TRANSACTIONS!$J$7:$J$228,"Posted")</x:f>
        <x:v>3164.1</x:v>
      </x:c>
      <x:c r="E11" s="40" t="n">
        <x:f>SUMIFS(TRANSACTIONS!$I$7:$I$228,TRANSACTIONS!$D$7:$D$228,$A11,TRANSACTIONS!$E$7:$E$228,E$8,TRANSACTIONS!$J$7:$J$228,"Posted")</x:f>
        <x:v>3378.17</x:v>
      </x:c>
      <x:c r="F11" s="40" t="n">
        <x:f>SUMIFS(TRANSACTIONS!$I$7:$I$228,TRANSACTIONS!$D$7:$D$228,$A11,TRANSACTIONS!$E$7:$E$228,F$8,TRANSACTIONS!$J$7:$J$228,"Posted")</x:f>
        <x:v>13382.99</x:v>
      </x:c>
      <x:c r="G11" s="40" t="n">
        <x:f>SUMIFS(TRANSACTIONS!$I$7:$I$228,TRANSACTIONS!$D$7:$D$228,$A11,TRANSACTIONS!$E$7:$E$228,G$8,TRANSACTIONS!$J$7:$J$228,"Posted")</x:f>
        <x:v>9791.28</x:v>
      </x:c>
      <x:c r="H11" s="40" t="n">
        <x:f>SUM(B11:G11)</x:f>
        <x:v>109158.39000000001</x:v>
      </x:c>
    </x:row>
    <x:row r="12">
      <x:c r="A12" t="str">
        <x:v>Finance</x:v>
      </x:c>
      <x:c r="B12" s="40" t="n">
        <x:f>SUMIFS(TRANSACTIONS!$I$7:$I$228,TRANSACTIONS!$D$7:$D$228,$A12,TRANSACTIONS!$E$7:$E$228,B$8,TRANSACTIONS!$J$7:$J$228,"Posted")</x:f>
        <x:v>32707.430000000004</x:v>
      </x:c>
      <x:c r="C12" s="40" t="n">
        <x:f>SUMIFS(TRANSACTIONS!$I$7:$I$228,TRANSACTIONS!$D$7:$D$228,$A12,TRANSACTIONS!$E$7:$E$228,C$8,TRANSACTIONS!$J$7:$J$228,"Posted")</x:f>
        <x:v>5736.33</x:v>
      </x:c>
      <x:c r="D12" s="40" t="n">
        <x:f>SUMIFS(TRANSACTIONS!$I$7:$I$228,TRANSACTIONS!$D$7:$D$228,$A12,TRANSACTIONS!$E$7:$E$228,D$8,TRANSACTIONS!$J$7:$J$228,"Posted")</x:f>
        <x:v>673.81</x:v>
      </x:c>
      <x:c r="E12" s="40" t="n">
        <x:f>SUMIFS(TRANSACTIONS!$I$7:$I$228,TRANSACTIONS!$D$7:$D$228,$A12,TRANSACTIONS!$E$7:$E$228,E$8,TRANSACTIONS!$J$7:$J$228,"Posted")</x:f>
        <x:v>3864.42</x:v>
      </x:c>
      <x:c r="F12" s="40" t="n">
        <x:f>SUMIFS(TRANSACTIONS!$I$7:$I$228,TRANSACTIONS!$D$7:$D$228,$A12,TRANSACTIONS!$E$7:$E$228,F$8,TRANSACTIONS!$J$7:$J$228,"Posted")</x:f>
        <x:v>39760.88</x:v>
      </x:c>
      <x:c r="G12" s="40" t="n">
        <x:f>SUMIFS(TRANSACTIONS!$I$7:$I$228,TRANSACTIONS!$D$7:$D$228,$A12,TRANSACTIONS!$E$7:$E$228,G$8,TRANSACTIONS!$J$7:$J$228,"Posted")</x:f>
        <x:v>10672.22</x:v>
      </x:c>
      <x:c r="H12" s="40" t="n">
        <x:f>SUM(B12:G12)</x:f>
        <x:v>93415.09</x:v>
      </x:c>
    </x:row>
    <x:row r="13">
      <x:c r="A13" s="63" t="str">
        <x:v>Grand Total</x:v>
      </x:c>
      <x:c r="B13" s="64" t="n">
        <x:f>SUM(B9:B12)</x:f>
        <x:v>172431.8</x:v>
      </x:c>
      <x:c r="C13" s="64" t="n">
        <x:f>SUM(C9:C12)</x:f>
        <x:v>42906.200000000004</x:v>
      </x:c>
      <x:c r="D13" s="64" t="n">
        <x:f>SUM(D9:D12)</x:f>
        <x:v>9144.5</x:v>
      </x:c>
      <x:c r="E13" s="64" t="n">
        <x:f>SUM(E9:E12)</x:f>
        <x:v>35406.77</x:v>
      </x:c>
      <x:c r="F13" s="64" t="n">
        <x:f>SUM(F9:F12)</x:f>
        <x:v>71543.42</x:v>
      </x:c>
      <x:c r="G13" s="64" t="n">
        <x:f>SUM(G9:G12)</x:f>
        <x:v>60946.16</x:v>
      </x:c>
      <x:c r="H13" s="64" t="n">
        <x:f>SUM(H9:H12)</x:f>
        <x:v>392378.85</x:v>
      </x:c>
    </x:row>
    <x:row r="19" ht="31" customHeight="1">
      <x:c r="A19" s="17" t="str">
        <x:v>B  |  MONTH × DEPARTMENT (POSTED ONLY)</x:v>
      </x:c>
      <x:c r="B19" s="17"/>
      <x:c r="C19" s="17"/>
      <x:c r="D19" s="17"/>
      <x:c r="E19" s="17"/>
      <x:c r="F19" s="17"/>
    </x:row>
    <x:row r="21" ht="31" customHeight="1">
      <x:c r="A21" s="17" t="str">
        <x:v>Month</x:v>
      </x:c>
      <x:c r="B21" s="17" t="str">
        <x:v>Operations</x:v>
      </x:c>
      <x:c r="C21" s="17" t="str">
        <x:v>Sales</x:v>
      </x:c>
      <x:c r="D21" s="17" t="str">
        <x:v>Technology</x:v>
      </x:c>
      <x:c r="E21" s="17" t="str">
        <x:v>Finance</x:v>
      </x:c>
      <x:c r="F21" s="17" t="str">
        <x:v>Grand Total</x:v>
      </x:c>
    </x:row>
    <x:row r="22">
      <x:c r="A22" t="str">
        <x:v>2026-01</x:v>
      </x:c>
      <x:c r="B22" s="40" t="n">
        <x:f>SUMIFS(TRANSACTIONS!$I$7:$I$228,TRANSACTIONS!$C$7:$C$228,$A22,TRANSACTIONS!$D$7:$D$228,B$21,TRANSACTIONS!$J$7:$J$228,"Posted")</x:f>
        <x:v>17889.29</x:v>
      </x:c>
      <x:c r="C22" s="40" t="n">
        <x:f>SUMIFS(TRANSACTIONS!$I$7:$I$228,TRANSACTIONS!$C$7:$C$228,$A22,TRANSACTIONS!$D$7:$D$228,C$21,TRANSACTIONS!$J$7:$J$228,"Posted")</x:f>
        <x:v>11615.619999999999</x:v>
      </x:c>
      <x:c r="D22" s="40" t="n">
        <x:f>SUMIFS(TRANSACTIONS!$I$7:$I$228,TRANSACTIONS!$C$7:$C$228,$A22,TRANSACTIONS!$D$7:$D$228,D$21,TRANSACTIONS!$J$7:$J$228,"Posted")</x:f>
        <x:v>11303.41</x:v>
      </x:c>
      <x:c r="E22" s="40" t="n">
        <x:f>SUMIFS(TRANSACTIONS!$I$7:$I$228,TRANSACTIONS!$C$7:$C$228,$A22,TRANSACTIONS!$D$7:$D$228,E$21,TRANSACTIONS!$J$7:$J$228,"Posted")</x:f>
        <x:v>18212.429999999997</x:v>
      </x:c>
      <x:c r="F22" s="40" t="n">
        <x:f>SUM(B22:E22)</x:f>
        <x:v>59020.75</x:v>
      </x:c>
    </x:row>
    <x:row r="23">
      <x:c r="A23" t="str">
        <x:v>2026-02</x:v>
      </x:c>
      <x:c r="B23" s="40" t="n">
        <x:f>SUMIFS(TRANSACTIONS!$I$7:$I$228,TRANSACTIONS!$C$7:$C$228,$A23,TRANSACTIONS!$D$7:$D$228,B$21,TRANSACTIONS!$J$7:$J$228,"Posted")</x:f>
        <x:v>15633.22</x:v>
      </x:c>
      <x:c r="C23" s="40" t="n">
        <x:f>SUMIFS(TRANSACTIONS!$I$7:$I$228,TRANSACTIONS!$C$7:$C$228,$A23,TRANSACTIONS!$D$7:$D$228,C$21,TRANSACTIONS!$J$7:$J$228,"Posted")</x:f>
        <x:v>12527.32</x:v>
      </x:c>
      <x:c r="D23" s="40" t="n">
        <x:f>SUMIFS(TRANSACTIONS!$I$7:$I$228,TRANSACTIONS!$C$7:$C$228,$A23,TRANSACTIONS!$D$7:$D$228,D$21,TRANSACTIONS!$J$7:$J$228,"Posted")</x:f>
        <x:v>17370.03</x:v>
      </x:c>
      <x:c r="E23" s="40" t="n">
        <x:f>SUMIFS(TRANSACTIONS!$I$7:$I$228,TRANSACTIONS!$C$7:$C$228,$A23,TRANSACTIONS!$D$7:$D$228,E$21,TRANSACTIONS!$J$7:$J$228,"Posted")</x:f>
        <x:v>14275.96</x:v>
      </x:c>
      <x:c r="F23" s="40" t="n">
        <x:f>SUM(B23:E23)</x:f>
        <x:v>59806.53</x:v>
      </x:c>
    </x:row>
    <x:row r="24">
      <x:c r="A24" t="str">
        <x:v>2026-03</x:v>
      </x:c>
      <x:c r="B24" s="40" t="n">
        <x:f>SUMIFS(TRANSACTIONS!$I$7:$I$228,TRANSACTIONS!$C$7:$C$228,$A24,TRANSACTIONS!$D$7:$D$228,B$21,TRANSACTIONS!$J$7:$J$228,"Posted")</x:f>
        <x:v>19390.56</x:v>
      </x:c>
      <x:c r="C24" s="40" t="n">
        <x:f>SUMIFS(TRANSACTIONS!$I$7:$I$228,TRANSACTIONS!$C$7:$C$228,$A24,TRANSACTIONS!$D$7:$D$228,C$21,TRANSACTIONS!$J$7:$J$228,"Posted")</x:f>
        <x:v>26437.12</x:v>
      </x:c>
      <x:c r="D24" s="40" t="n">
        <x:f>SUMIFS(TRANSACTIONS!$I$7:$I$228,TRANSACTIONS!$C$7:$C$228,$A24,TRANSACTIONS!$D$7:$D$228,D$21,TRANSACTIONS!$J$7:$J$228,"Posted")</x:f>
        <x:v>17728.600000000002</x:v>
      </x:c>
      <x:c r="E24" s="40" t="n">
        <x:f>SUMIFS(TRANSACTIONS!$I$7:$I$228,TRANSACTIONS!$C$7:$C$228,$A24,TRANSACTIONS!$D$7:$D$228,E$21,TRANSACTIONS!$J$7:$J$228,"Posted")</x:f>
        <x:v>17416.84</x:v>
      </x:c>
      <x:c r="F24" s="40" t="n">
        <x:f>SUM(B24:E24)</x:f>
        <x:v>80973.12</x:v>
      </x:c>
    </x:row>
    <x:row r="25">
      <x:c r="A25" t="str">
        <x:v>2026-04</x:v>
      </x:c>
      <x:c r="B25" s="40" t="n">
        <x:f>SUMIFS(TRANSACTIONS!$I$7:$I$228,TRANSACTIONS!$C$7:$C$228,$A25,TRANSACTIONS!$D$7:$D$228,B$21,TRANSACTIONS!$J$7:$J$228,"Posted")</x:f>
        <x:v>14468.46</x:v>
      </x:c>
      <x:c r="C25" s="40" t="n">
        <x:f>SUMIFS(TRANSACTIONS!$I$7:$I$228,TRANSACTIONS!$C$7:$C$228,$A25,TRANSACTIONS!$D$7:$D$228,C$21,TRANSACTIONS!$J$7:$J$228,"Posted")</x:f>
        <x:v>10721.320000000002</x:v>
      </x:c>
      <x:c r="D25" s="40" t="n">
        <x:f>SUMIFS(TRANSACTIONS!$I$7:$I$228,TRANSACTIONS!$C$7:$C$228,$A25,TRANSACTIONS!$D$7:$D$228,D$21,TRANSACTIONS!$J$7:$J$228,"Posted")</x:f>
        <x:v>16598.02</x:v>
      </x:c>
      <x:c r="E25" s="40" t="n">
        <x:f>SUMIFS(TRANSACTIONS!$I$7:$I$228,TRANSACTIONS!$C$7:$C$228,$A25,TRANSACTIONS!$D$7:$D$228,E$21,TRANSACTIONS!$J$7:$J$228,"Posted")</x:f>
        <x:v>8271.97</x:v>
      </x:c>
      <x:c r="F25" s="40" t="n">
        <x:f>SUM(B25:E25)</x:f>
        <x:v>50059.770000000004</x:v>
      </x:c>
    </x:row>
    <x:row r="26">
      <x:c r="A26" t="str">
        <x:v>2026-05</x:v>
      </x:c>
      <x:c r="B26" s="40" t="n">
        <x:f>SUMIFS(TRANSACTIONS!$I$7:$I$228,TRANSACTIONS!$C$7:$C$228,$A26,TRANSACTIONS!$D$7:$D$228,B$21,TRANSACTIONS!$J$7:$J$228,"Posted")</x:f>
        <x:v>18203.94</x:v>
      </x:c>
      <x:c r="C26" s="40" t="n">
        <x:f>SUMIFS(TRANSACTIONS!$I$7:$I$228,TRANSACTIONS!$C$7:$C$228,$A26,TRANSACTIONS!$D$7:$D$228,C$21,TRANSACTIONS!$J$7:$J$228,"Posted")</x:f>
        <x:v>10893.750000000002</x:v>
      </x:c>
      <x:c r="D26" s="40" t="n">
        <x:f>SUMIFS(TRANSACTIONS!$I$7:$I$228,TRANSACTIONS!$C$7:$C$228,$A26,TRANSACTIONS!$D$7:$D$228,D$21,TRANSACTIONS!$J$7:$J$228,"Posted")</x:f>
        <x:v>17157.79</x:v>
      </x:c>
      <x:c r="E26" s="40" t="n">
        <x:f>SUMIFS(TRANSACTIONS!$I$7:$I$228,TRANSACTIONS!$C$7:$C$228,$A26,TRANSACTIONS!$D$7:$D$228,E$21,TRANSACTIONS!$J$7:$J$228,"Posted")</x:f>
        <x:v>19383.979999999996</x:v>
      </x:c>
      <x:c r="F26" s="40" t="n">
        <x:f>SUM(B26:E26)</x:f>
        <x:v>65639.45999999999</x:v>
      </x:c>
    </x:row>
    <x:row r="27">
      <x:c r="A27" t="str">
        <x:v>2026-06</x:v>
      </x:c>
      <x:c r="B27" s="40" t="n">
        <x:f>SUMIFS(TRANSACTIONS!$I$7:$I$228,TRANSACTIONS!$C$7:$C$228,$A27,TRANSACTIONS!$D$7:$D$228,B$21,TRANSACTIONS!$J$7:$J$228,"Posted")</x:f>
        <x:v>20510.15</x:v>
      </x:c>
      <x:c r="C27" s="40" t="n">
        <x:f>SUMIFS(TRANSACTIONS!$I$7:$I$228,TRANSACTIONS!$C$7:$C$228,$A27,TRANSACTIONS!$D$7:$D$228,C$21,TRANSACTIONS!$J$7:$J$228,"Posted")</x:f>
        <x:v>11514.620000000003</x:v>
      </x:c>
      <x:c r="D27" s="40" t="n">
        <x:f>SUMIFS(TRANSACTIONS!$I$7:$I$228,TRANSACTIONS!$C$7:$C$228,$A27,TRANSACTIONS!$D$7:$D$228,D$21,TRANSACTIONS!$J$7:$J$228,"Posted")</x:f>
        <x:v>29000.539999999997</x:v>
      </x:c>
      <x:c r="E27" s="40" t="n">
        <x:f>SUMIFS(TRANSACTIONS!$I$7:$I$228,TRANSACTIONS!$C$7:$C$228,$A27,TRANSACTIONS!$D$7:$D$228,E$21,TRANSACTIONS!$J$7:$J$228,"Posted")</x:f>
        <x:v>15853.91</x:v>
      </x:c>
      <x:c r="F27" s="40" t="n">
        <x:f>SUM(B27:E27)</x:f>
        <x:v>76879.22</x:v>
      </x:c>
    </x:row>
    <x:row r="28">
      <x:c r="A28" s="63" t="str">
        <x:v>Grand Total</x:v>
      </x:c>
      <x:c r="B28" s="64" t="n">
        <x:f>SUM(B22:B27)</x:f>
        <x:v>106095.62</x:v>
      </x:c>
      <x:c r="C28" s="64" t="n">
        <x:f>SUM(C22:C27)</x:f>
        <x:v>83709.75</x:v>
      </x:c>
      <x:c r="D28" s="64" t="n">
        <x:f>SUM(D22:D27)</x:f>
        <x:v>109158.39</x:v>
      </x:c>
      <x:c r="E28" s="64" t="n">
        <x:f>SUM(E22:E27)</x:f>
        <x:v>93415.09</x:v>
      </x:c>
      <x:c r="F28" s="64" t="n">
        <x:f>SUM(F22:F27)</x:f>
        <x:v>392378.85</x:v>
      </x:c>
    </x:row>
    <x:row r="31" ht="22" customHeight="1">
      <x:c r="A31" t="str">
        <x:v>Note</x:v>
      </x:c>
      <x:c r="B31" s="69" t="str">
        <x:v>These independently recomputed figures should match both actual PivotTables only when Month is populated, Signed Amount is SUM (not COUNT), and Posting Status is filtered to Posted.</x:v>
      </x:c>
      <x:c r="C31" s="69"/>
      <x:c r="D31" s="69"/>
      <x:c r="E31" s="69"/>
      <x:c r="F31" s="69"/>
      <x:c r="G31" s="69"/>
      <x:c r="H31" s="69"/>
    </x:row>
    <x:row r="32" ht="22" customHeight="1">
      <x:c r="B32" s="69"/>
      <x:c r="C32" s="69"/>
      <x:c r="D32" s="69"/>
      <x:c r="E32" s="69"/>
      <x:c r="F32" s="69"/>
      <x:c r="G32" s="69"/>
      <x:c r="H32" s="69"/>
    </x:row>
  </x:sheetData>
  <x:mergeCells>
    <x:mergeCell ref="A1:J2"/>
    <x:mergeCell ref="A3:J3"/>
    <x:mergeCell ref="B31:H32"/>
  </x:mergeCells>
  <x:pageMargins left="0.7" right="0.7" top="0.75" bottom="0.75" header="0.3" footer="0.3"/>
  <x:drawing xmlns:r="http://schemas.openxmlformats.org/officeDocument/2006/relationships" r:id="R69c535d98aa24b76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2" hidden="0" customWidth="1"/>
    <x:col min="3" max="3" width="22" hidden="0" customWidth="1"/>
    <x:col min="4" max="4" width="18" hidden="0" customWidth="1"/>
  </x:cols>
  <x:sheetData>
    <x:row r="1" ht="26" customHeight="1">
      <x:c r="A1" s="4" t="str">
        <x:v>QUALITY CHECKS</x:v>
      </x:c>
      <x:c r="B1" s="4"/>
      <x:c r="C1" s="4"/>
      <x:c r="D1" s="4"/>
      <x:c r="E1" s="4"/>
      <x:c r="F1" s="4"/>
      <x:c r="G1" s="4"/>
    </x:row>
    <x:row r="2" ht="26" customHeight="1">
      <x:c r="A2" s="4"/>
      <x:c r="B2" s="4"/>
      <x:c r="C2" s="4"/>
      <x:c r="D2" s="4"/>
      <x:c r="E2" s="4"/>
      <x:c r="F2" s="4"/>
      <x:c r="G2" s="4"/>
    </x:row>
    <x:row r="3" ht="26" customHeight="1">
      <x:c r="A3" s="10" t="str">
        <x:v>Control totals validate the constructed data and formula reference; they do not substitute for checking a PivotTable.</x:v>
      </x:c>
      <x:c r="B3" s="10"/>
      <x:c r="C3" s="10"/>
      <x:c r="D3" s="10"/>
      <x:c r="E3" s="10"/>
      <x:c r="F3" s="10"/>
      <x:c r="G3" s="10"/>
    </x:row>
    <x:row r="6" ht="31" customHeight="1">
      <x:c r="A6" s="17" t="str">
        <x:v>Control</x:v>
      </x:c>
      <x:c r="B6" s="17" t="str">
        <x:v>Calculated</x:v>
      </x:c>
      <x:c r="C6" s="17" t="str">
        <x:v>Expected</x:v>
      </x:c>
      <x:c r="D6" s="17" t="str">
        <x:v>Result</x:v>
      </x:c>
    </x:row>
    <x:row r="8">
      <x:c r="A8" t="str">
        <x:v>All source transactions</x:v>
      </x:c>
      <x:c r="B8" t="n">
        <x:f>COUNTA(TRANSACTIONS!A7:A228)</x:f>
        <x:v>222</x:v>
      </x:c>
      <x:c r="C8" t="n">
        <x:v>222</x:v>
      </x:c>
      <x:c r="D8" t="str">
        <x:f>IF(ABS(B8-C8)&lt;0.005,"PASS","REVIEW")</x:f>
        <x:v>PASS</x:v>
      </x:c>
    </x:row>
    <x:row r="9">
      <x:c r="A9" t="str">
        <x:v>Posted transactions</x:v>
      </x:c>
      <x:c r="B9" t="n">
        <x:f>COUNTIF(TRANSACTIONS!J7:J228,"Posted")</x:f>
        <x:v>216</x:v>
      </x:c>
      <x:c r="C9" t="n">
        <x:v>216</x:v>
      </x:c>
      <x:c r="D9" t="str">
        <x:f>IF(ABS(B9-C9)&lt;0.005,"PASS","REVIEW")</x:f>
        <x:v>PASS</x:v>
      </x:c>
    </x:row>
    <x:row r="10">
      <x:c r="A10" t="str">
        <x:v>Draft transactions</x:v>
      </x:c>
      <x:c r="B10" t="n">
        <x:f>COUNTIF(TRANSACTIONS!J7:J228,"Draft")</x:f>
        <x:v>6</x:v>
      </x:c>
      <x:c r="C10" t="n">
        <x:v>6</x:v>
      </x:c>
      <x:c r="D10" t="str">
        <x:f>IF(ABS(B10-C10)&lt;0.005,"PASS","REVIEW")</x:f>
        <x:v>PASS</x:v>
      </x:c>
    </x:row>
    <x:row r="11">
      <x:c r="A11" t="str">
        <x:v>Month helpers completed</x:v>
      </x:c>
      <x:c r="B11" t="n">
        <x:f>COUNTA(TRANSACTIONS!C7:C228)</x:f>
        <x:v>222</x:v>
      </x:c>
      <x:c r="C11" t="n">
        <x:v>222</x:v>
      </x:c>
      <x:c r="D11" t="str">
        <x:f>IF(ABS(B11-C11)&lt;0.005,"PASS","REVIEW")</x:f>
        <x:v>PASS</x:v>
      </x:c>
    </x:row>
    <x:row r="12">
      <x:c r="A12" t="str">
        <x:v>Posted signed amount</x:v>
      </x:c>
      <x:c r="B12" s="40" t="n">
        <x:f>SUMIF(TRANSACTIONS!J7:J228,"Posted",TRANSACTIONS!I7:I228)</x:f>
        <x:v>392378.8500000001</x:v>
      </x:c>
      <x:c r="C12" s="40" t="n">
        <x:v>392378.85</x:v>
      </x:c>
      <x:c r="D12" t="str">
        <x:f>IF(ABS(B12-C12)&lt;0.005,"PASS","REVIEW")</x:f>
        <x:v>PASS</x:v>
      </x:c>
    </x:row>
    <x:row r="13">
      <x:c r="A13" t="str">
        <x:v>Pivot A reference vs source</x:v>
      </x:c>
      <x:c r="B13" s="40" t="n">
        <x:f>IFERROR('REFERENCE OUTPUT'!H13,0)-SUMIF(TRANSACTIONS!J7:J228,"Posted",TRANSACTIONS!I7:I228)</x:f>
        <x:v>-1.1641532182693481e-10</x:v>
      </x:c>
      <x:c r="C13" s="40" t="n">
        <x:v>0</x:v>
      </x:c>
      <x:c r="D13" t="str">
        <x:f>IF(ABS(B13-C13)&lt;0.005,"PASS","REVIEW")</x:f>
        <x:v>PASS</x:v>
      </x:c>
    </x:row>
    <x:row r="14">
      <x:c r="A14" t="str">
        <x:v>Pivot B reference vs source</x:v>
      </x:c>
      <x:c r="B14" s="40" t="n">
        <x:f>IFERROR('REFERENCE OUTPUT'!F28,0)-SUMIF(TRANSACTIONS!J7:J228,"Posted",TRANSACTIONS!I7:I228)</x:f>
        <x:v>-1.1641532182693481e-10</x:v>
      </x:c>
      <x:c r="C14" s="40" t="n">
        <x:v>0</x:v>
      </x:c>
      <x:c r="D14" t="str">
        <x:f>IF(ABS(B14-C14)&lt;0.005,"PASS","REVIEW")</x:f>
        <x:v>PASS</x:v>
      </x:c>
    </x:row>
    <x:row r="15">
      <x:c r="A15" t="str">
        <x:v>Documented credit</x:v>
      </x:c>
      <x:c r="B15" s="40" t="n">
        <x:f>SUMIF(TRANSACTIONS!K7:K228,"E-03",TRANSACTIONS!I7:I228)</x:f>
        <x:v>-1250</x:v>
      </x:c>
      <x:c r="C15" s="40" t="n">
        <x:v>-1250</x:v>
      </x:c>
      <x:c r="D15" t="str">
        <x:f>IF(ABS(B15-C15)&lt;0.005,"PASS","REVIEW")</x:f>
        <x:v>PASS</x:v>
      </x:c>
    </x:row>
    <x:row r="17" ht="26" customHeight="1">
      <x:c r="A17" s="72" t="str">
        <x:v>Overall status</x:v>
      </x:c>
      <x:c r="B17" s="72" t="str">
        <x:f>IF(COUNTIF(D8:D15,"REVIEW")=0,"PASS","REVIEW REQUIRED")</x:f>
        <x:v>PASS</x:v>
      </x:c>
      <x:c r="C17" s="72"/>
      <x:c r="D17" s="72"/>
    </x:row>
    <x:row r="20" ht="22" customHeight="1">
      <x:c r="A20" s="76" t="str">
        <x:v>When building PIVOT LAB, manually confirm that the two pivot grand totals equal the Posted signed amount. The formula checks cannot detect a wrong manual pivot filter.</x:v>
      </x:c>
      <x:c r="B20" s="76"/>
      <x:c r="C20" s="76"/>
      <x:c r="D20" s="76"/>
      <x:c r="E20" s="76"/>
      <x:c r="F20" s="76"/>
      <x:c r="G20" s="76"/>
    </x:row>
    <x:row r="21" ht="22" customHeight="1">
      <x:c r="A21" s="76"/>
      <x:c r="B21" s="76"/>
      <x:c r="C21" s="76"/>
      <x:c r="D21" s="76"/>
      <x:c r="E21" s="76"/>
      <x:c r="F21" s="76"/>
      <x:c r="G21" s="76"/>
    </x:row>
  </x:sheetData>
  <x:mergeCells>
    <x:mergeCell ref="A1:G2"/>
    <x:mergeCell ref="A3:G3"/>
    <x:mergeCell ref="A20:G21"/>
  </x:mergeCells>
  <x:conditionalFormatting sqref="D8:D15">
    <x:cfRule type="expression" dxfId="2" priority="1">
      <x:formula>D8="REVIEW"</x:formula>
    </x:cfRule>
  </x:conditionalFormatting>
  <x:pageMargins left="0.7" right="0.7" top="0.75" bottom="0.75" header="0.3" footer="0.3"/>
</x:worksheet>
</file>